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Industry&amp;Business\المنشآت الفندقية\2016\Q1\"/>
    </mc:Choice>
  </mc:AlternateContent>
  <bookViews>
    <workbookView xWindow="0" yWindow="0" windowWidth="216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E84" i="1" l="1"/>
  <c r="E83" i="1"/>
  <c r="E82" i="1"/>
  <c r="E81" i="1"/>
  <c r="E80" i="1"/>
  <c r="E79" i="1"/>
  <c r="E78" i="1"/>
  <c r="E77" i="1"/>
  <c r="E76" i="1"/>
  <c r="E75" i="1"/>
  <c r="D84" i="1"/>
  <c r="D83" i="1"/>
  <c r="D82" i="1"/>
  <c r="D81" i="1"/>
  <c r="D80" i="1"/>
  <c r="D79" i="1"/>
  <c r="D78" i="1"/>
  <c r="D77" i="1"/>
  <c r="D76" i="1"/>
  <c r="D75" i="1"/>
  <c r="E53" i="1"/>
  <c r="E52" i="1"/>
  <c r="E51" i="1"/>
  <c r="E50" i="1"/>
  <c r="E49" i="1"/>
  <c r="E48" i="1"/>
  <c r="E47" i="1"/>
  <c r="E46" i="1"/>
  <c r="E45" i="1"/>
  <c r="D54" i="1"/>
  <c r="D53" i="1"/>
  <c r="D52" i="1"/>
  <c r="D51" i="1"/>
  <c r="D50" i="1"/>
  <c r="D49" i="1"/>
  <c r="D48" i="1"/>
  <c r="D47" i="1"/>
  <c r="D46" i="1"/>
  <c r="D45" i="1"/>
  <c r="B54" i="1"/>
  <c r="E54" i="1" s="1"/>
  <c r="E35" i="1"/>
  <c r="E34" i="1"/>
  <c r="D26" i="1"/>
  <c r="D24" i="1"/>
  <c r="D23" i="1"/>
  <c r="D22" i="1"/>
  <c r="D21" i="1"/>
  <c r="D15" i="1" l="1"/>
  <c r="D9" i="1"/>
  <c r="D8" i="1"/>
  <c r="D14" i="1"/>
  <c r="D13" i="1"/>
  <c r="D11" i="1"/>
  <c r="D10" i="1"/>
</calcChain>
</file>

<file path=xl/sharedStrings.xml><?xml version="1.0" encoding="utf-8"?>
<sst xmlns="http://schemas.openxmlformats.org/spreadsheetml/2006/main" count="140" uniqueCount="52">
  <si>
    <t>Total</t>
  </si>
  <si>
    <t>Hotel Establishments statistics
first quarter 2016</t>
  </si>
  <si>
    <t>indicator</t>
  </si>
  <si>
    <t>2015</t>
  </si>
  <si>
    <t>Number of hotel establishments</t>
  </si>
  <si>
    <t>Number of rooms</t>
  </si>
  <si>
    <t>Number of guests (thousand)</t>
  </si>
  <si>
    <t>Number of guest nights (thousand)</t>
  </si>
  <si>
    <t>Average length of stay (nights)</t>
  </si>
  <si>
    <t>Occupancy rate (%)</t>
  </si>
  <si>
    <t>Average room revenues (AED)</t>
  </si>
  <si>
    <t>Average revenues of available rooms (AED)</t>
  </si>
  <si>
    <r>
      <rPr>
        <sz val="8"/>
        <color rgb="FFFF0000"/>
        <rFont val="Calibri"/>
        <family val="2"/>
        <scheme val="minor"/>
      </rPr>
      <t>Source:</t>
    </r>
    <r>
      <rPr>
        <sz val="8"/>
        <color theme="1"/>
        <rFont val="Calibri"/>
        <family val="2"/>
        <scheme val="minor"/>
      </rPr>
      <t xml:space="preserve"> Abu Dhabi Tourism and culture Authority</t>
    </r>
  </si>
  <si>
    <t>change %</t>
  </si>
  <si>
    <t>2016</t>
  </si>
  <si>
    <r>
      <rPr>
        <b/>
        <sz val="11"/>
        <color theme="3"/>
        <rFont val="Calibri"/>
        <family val="2"/>
        <scheme val="minor"/>
      </rPr>
      <t>Table 2:</t>
    </r>
    <r>
      <rPr>
        <b/>
        <sz val="11"/>
        <color rgb="FF595959"/>
        <rFont val="Calibri"/>
        <family val="2"/>
        <scheme val="minor"/>
      </rPr>
      <t xml:space="preserve"> Key indicators of hotel establishments by type, first quarter 2016</t>
    </r>
  </si>
  <si>
    <r>
      <rPr>
        <b/>
        <sz val="11"/>
        <color theme="3"/>
        <rFont val="Calibri"/>
        <family val="2"/>
        <scheme val="minor"/>
      </rPr>
      <t>Table 1:</t>
    </r>
    <r>
      <rPr>
        <b/>
        <sz val="11"/>
        <color rgb="FF595959"/>
        <rFont val="Calibri"/>
        <family val="2"/>
        <scheme val="minor"/>
      </rPr>
      <t xml:space="preserve"> Key indicators of hotel establishments, first quarter 2015 and 2016</t>
    </r>
  </si>
  <si>
    <t>Hotel apartments</t>
  </si>
  <si>
    <t>Hotel</t>
  </si>
  <si>
    <t>Combined</t>
  </si>
  <si>
    <r>
      <rPr>
        <b/>
        <sz val="11"/>
        <color theme="3"/>
        <rFont val="Calibri"/>
        <family val="2"/>
        <scheme val="minor"/>
      </rPr>
      <t>Table 3:</t>
    </r>
    <r>
      <rPr>
        <b/>
        <sz val="11"/>
        <color rgb="FF595959"/>
        <rFont val="Calibri"/>
        <family val="2"/>
        <scheme val="minor"/>
      </rPr>
      <t xml:space="preserve"> Key indicators of hotel establishments by region, first quarter 2016</t>
    </r>
  </si>
  <si>
    <t>Abu Dhabi</t>
  </si>
  <si>
    <t>Alain</t>
  </si>
  <si>
    <t>Al Gharbia</t>
  </si>
  <si>
    <r>
      <rPr>
        <b/>
        <sz val="11"/>
        <color theme="3"/>
        <rFont val="Calibri"/>
        <family val="2"/>
        <scheme val="minor"/>
      </rPr>
      <t>Table 4:</t>
    </r>
    <r>
      <rPr>
        <b/>
        <sz val="11"/>
        <color rgb="FF595959"/>
        <rFont val="Calibri"/>
        <family val="2"/>
        <scheme val="minor"/>
      </rPr>
      <t xml:space="preserve"> Guests of hotel establishments by nationality, first quarter 2015 and 2016</t>
    </r>
  </si>
  <si>
    <t xml:space="preserve">2016 
Share (%)
</t>
  </si>
  <si>
    <t xml:space="preserve">UAE 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</si>
  <si>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</si>
  <si>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</si>
  <si>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</si>
  <si>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</si>
  <si>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</si>
  <si>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</si>
  <si>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Australia and Asia Pacific</t>
  </si>
  <si>
    <t xml:space="preserve">Not mentioned </t>
  </si>
  <si>
    <t>Nationality</t>
  </si>
  <si>
    <t>5-star</t>
  </si>
  <si>
    <t>4-star</t>
  </si>
  <si>
    <t>3-star or less</t>
  </si>
  <si>
    <r>
      <rPr>
        <b/>
        <sz val="11"/>
        <color theme="3"/>
        <rFont val="Calibri"/>
        <family val="2"/>
        <scheme val="minor"/>
      </rPr>
      <t>Table 6:</t>
    </r>
    <r>
      <rPr>
        <b/>
        <sz val="11"/>
        <color rgb="FF595959"/>
        <rFont val="Calibri"/>
        <family val="2"/>
        <scheme val="minor"/>
      </rPr>
      <t xml:space="preserve"> Guest nights by nationality, first quarter 2015 and 2016</t>
    </r>
  </si>
  <si>
    <r>
      <rPr>
        <sz val="8"/>
        <color rgb="FFFF0000"/>
        <rFont val="Calibri"/>
        <family val="2"/>
        <scheme val="minor"/>
      </rPr>
      <t>Source:</t>
    </r>
    <r>
      <rPr>
        <sz val="8"/>
        <color theme="1"/>
        <rFont val="Calibri"/>
        <family val="2"/>
        <scheme val="minor"/>
      </rPr>
      <t xml:space="preserve"> Abu Dhabi Tourism and Culture Authority, Statistics Centre- Abu Dhabi</t>
    </r>
  </si>
  <si>
    <t>(Night/Guest)</t>
  </si>
  <si>
    <r>
      <rPr>
        <b/>
        <sz val="11"/>
        <color theme="3"/>
        <rFont val="Calibri"/>
        <family val="2"/>
        <scheme val="minor"/>
      </rPr>
      <t>Table 8:</t>
    </r>
    <r>
      <rPr>
        <b/>
        <sz val="11"/>
        <color rgb="FF595959"/>
        <rFont val="Calibri"/>
        <family val="2"/>
        <scheme val="minor"/>
      </rPr>
      <t xml:space="preserve"> Average length of stay by nationality, first quarter 2015 and 2016</t>
    </r>
  </si>
  <si>
    <t>(AED million)</t>
  </si>
  <si>
    <t>Room</t>
  </si>
  <si>
    <t>Food and beverages</t>
  </si>
  <si>
    <t>Other revenues</t>
  </si>
  <si>
    <t>Total revenues</t>
  </si>
  <si>
    <t>Revenues Type</t>
  </si>
  <si>
    <r>
      <rPr>
        <b/>
        <sz val="11"/>
        <color theme="3"/>
        <rFont val="Calibri"/>
        <family val="2"/>
        <scheme val="minor"/>
      </rPr>
      <t>Table 9:</t>
    </r>
    <r>
      <rPr>
        <b/>
        <sz val="11"/>
        <color rgb="FF595959"/>
        <rFont val="Calibri"/>
        <family val="2"/>
        <scheme val="minor"/>
      </rPr>
      <t xml:space="preserve"> Revenues of hotel establishments by type of revenue, first quarter 2015 and 2016</t>
    </r>
  </si>
  <si>
    <r>
      <rPr>
        <b/>
        <sz val="11"/>
        <color theme="3"/>
        <rFont val="Calibri"/>
        <family val="2"/>
        <scheme val="minor"/>
      </rPr>
      <t>Table7:</t>
    </r>
    <r>
      <rPr>
        <b/>
        <sz val="11"/>
        <color rgb="FF595959"/>
        <rFont val="Calibri"/>
        <family val="2"/>
        <scheme val="minor"/>
      </rPr>
      <t>Guest nights by nationality and classification, first quarter 2016</t>
    </r>
  </si>
  <si>
    <r>
      <rPr>
        <b/>
        <sz val="11"/>
        <color theme="3"/>
        <rFont val="Calibri"/>
        <family val="2"/>
        <scheme val="minor"/>
      </rPr>
      <t>Table 5:</t>
    </r>
    <r>
      <rPr>
        <b/>
        <sz val="11"/>
        <color rgb="FF595959"/>
        <rFont val="Calibri"/>
        <family val="2"/>
        <scheme val="minor"/>
      </rPr>
      <t xml:space="preserve"> Hotel guests by nationality and classification, first quarter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</si>
</sst>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_);_(* \(#,##0\);_(* &quot;-&quot;??_);_(@_)"/>
    <numFmt numFmtId="167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5"/>
      <name val="Tahoma"/>
      <family val="2"/>
    </font>
    <font>
      <sz val="9"/>
      <color rgb="FF59595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sz val="10"/>
      <color theme="5"/>
      <name val="Tahoma"/>
      <family val="2"/>
    </font>
    <font>
      <sz val="8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11"/>
      <color theme="1"/>
      <name val="Calibri"/>
      <family val="2"/>
      <scheme val="minor"/>
    </font>
    <font>
      <sz val="10"/>
      <color theme="1" tint="0.34998626667073579"/>
      <name val="Tahoma"/>
      <family val="2"/>
    </font>
    <font>
      <b/>
      <sz val="10"/>
      <color theme="1" tint="0.3499862666707357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DADDDF"/>
        <bgColor theme="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9" fontId="2" fillId="0" borderId="0">
      <alignment horizontal="left" vertical="center" readingOrder="1"/>
    </xf>
    <xf numFmtId="0" fontId="4" fillId="0" borderId="0">
      <alignment horizontal="left" vertical="center" readingOrder="1"/>
    </xf>
    <xf numFmtId="49" fontId="5" fillId="2" borderId="0">
      <alignment horizontal="right" vertical="center" wrapText="1" readingOrder="1"/>
    </xf>
    <xf numFmtId="0" fontId="6" fillId="0" borderId="0" applyBorder="0">
      <alignment horizontal="left" vertical="center" wrapText="1" readingOrder="1"/>
    </xf>
    <xf numFmtId="164" fontId="6" fillId="0" borderId="0">
      <alignment horizontal="right" vertical="center" readingOrder="1"/>
    </xf>
    <xf numFmtId="164" fontId="7" fillId="3" borderId="0">
      <alignment horizontal="right" vertical="center" readingOrder="1"/>
    </xf>
    <xf numFmtId="0" fontId="8" fillId="0" borderId="0">
      <alignment horizontal="left" vertical="center" readingOrder="1"/>
    </xf>
    <xf numFmtId="0" fontId="10" fillId="0" borderId="0">
      <alignment horizontal="left" vertical="center" readingOrder="1"/>
    </xf>
    <xf numFmtId="0" fontId="11" fillId="0" borderId="0"/>
    <xf numFmtId="43" fontId="1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readingOrder="1"/>
    </xf>
    <xf numFmtId="0" fontId="4" fillId="0" borderId="0" xfId="2">
      <alignment horizontal="left" vertical="center" readingOrder="1"/>
    </xf>
    <xf numFmtId="0" fontId="3" fillId="0" borderId="0" xfId="0" applyFont="1" applyAlignment="1">
      <alignment horizontal="center" vertical="center" readingOrder="1"/>
    </xf>
    <xf numFmtId="0" fontId="6" fillId="0" borderId="0" xfId="4" applyAlignment="1">
      <alignment horizontal="left" vertical="center" wrapText="1" readingOrder="1"/>
    </xf>
    <xf numFmtId="164" fontId="9" fillId="0" borderId="0" xfId="0" applyNumberFormat="1" applyFont="1" applyBorder="1" applyAlignment="1">
      <alignment vertical="center" readingOrder="1"/>
    </xf>
    <xf numFmtId="0" fontId="12" fillId="0" borderId="0" xfId="9" applyFont="1" applyFill="1" applyBorder="1" applyAlignment="1">
      <alignment horizontal="center" vertical="center" wrapText="1"/>
    </xf>
    <xf numFmtId="49" fontId="5" fillId="0" borderId="0" xfId="3" applyFill="1">
      <alignment horizontal="right" vertical="center" wrapText="1" readingOrder="1"/>
    </xf>
    <xf numFmtId="49" fontId="5" fillId="4" borderId="0" xfId="3" applyFill="1">
      <alignment horizontal="right" vertical="center" wrapText="1" readingOrder="1"/>
    </xf>
    <xf numFmtId="49" fontId="5" fillId="4" borderId="0" xfId="3" applyFill="1" applyAlignment="1">
      <alignment horizontal="left" vertical="top" wrapText="1" readingOrder="1"/>
    </xf>
    <xf numFmtId="164" fontId="6" fillId="0" borderId="0" xfId="5" applyFill="1" applyAlignment="1">
      <alignment horizontal="right" vertical="center" readingOrder="1"/>
    </xf>
    <xf numFmtId="164" fontId="7" fillId="0" borderId="0" xfId="6" applyFill="1" applyBorder="1" applyAlignment="1">
      <alignment vertical="center" readingOrder="1"/>
    </xf>
    <xf numFmtId="0" fontId="6" fillId="0" borderId="1" xfId="4" applyBorder="1" applyAlignment="1">
      <alignment horizontal="left" vertical="center" wrapText="1" readingOrder="1"/>
    </xf>
    <xf numFmtId="3" fontId="6" fillId="0" borderId="0" xfId="5" applyNumberFormat="1" applyAlignment="1">
      <alignment horizontal="right" vertical="center" readingOrder="1"/>
    </xf>
    <xf numFmtId="3" fontId="15" fillId="0" borderId="0" xfId="5" applyNumberFormat="1" applyFont="1" applyFill="1" applyBorder="1">
      <alignment horizontal="right" vertical="center"/>
    </xf>
    <xf numFmtId="164" fontId="15" fillId="0" borderId="0" xfId="5" applyNumberFormat="1" applyFont="1" applyFill="1" applyBorder="1">
      <alignment horizontal="right" vertical="center"/>
    </xf>
    <xf numFmtId="3" fontId="15" fillId="0" borderId="1" xfId="5" applyNumberFormat="1" applyFont="1" applyFill="1" applyBorder="1">
      <alignment horizontal="right" vertical="center"/>
    </xf>
    <xf numFmtId="164" fontId="16" fillId="0" borderId="0" xfId="5" applyNumberFormat="1" applyFont="1" applyFill="1" applyBorder="1">
      <alignment horizontal="right" vertical="center"/>
    </xf>
    <xf numFmtId="164" fontId="16" fillId="0" borderId="1" xfId="5" applyNumberFormat="1" applyFont="1" applyFill="1" applyBorder="1">
      <alignment horizontal="right" vertical="center"/>
    </xf>
    <xf numFmtId="49" fontId="5" fillId="4" borderId="0" xfId="3" applyFill="1" applyAlignment="1">
      <alignment horizontal="left" vertical="center" wrapText="1" readingOrder="1"/>
    </xf>
    <xf numFmtId="3" fontId="16" fillId="0" borderId="0" xfId="5" applyNumberFormat="1" applyFont="1" applyFill="1" applyBorder="1">
      <alignment horizontal="right" vertical="center"/>
    </xf>
    <xf numFmtId="49" fontId="5" fillId="4" borderId="0" xfId="3" applyFill="1" applyAlignment="1">
      <alignment horizontal="center" vertical="center" wrapText="1" readingOrder="1"/>
    </xf>
    <xf numFmtId="0" fontId="6" fillId="0" borderId="0" xfId="4" applyFill="1" applyBorder="1" applyAlignment="1">
      <alignment horizontal="left" vertical="center" wrapText="1" readingOrder="1"/>
    </xf>
    <xf numFmtId="0" fontId="7" fillId="5" borderId="1" xfId="4" applyFont="1" applyFill="1" applyBorder="1" applyAlignment="1">
      <alignment horizontal="left" vertical="center" wrapText="1" readingOrder="1"/>
    </xf>
    <xf numFmtId="0" fontId="13" fillId="0" borderId="0" xfId="0" applyFont="1" applyBorder="1" applyAlignment="1"/>
    <xf numFmtId="164" fontId="7" fillId="6" borderId="1" xfId="6" applyNumberFormat="1" applyFill="1" applyBorder="1">
      <alignment horizontal="right" vertical="center"/>
    </xf>
    <xf numFmtId="165" fontId="15" fillId="0" borderId="0" xfId="10" applyNumberFormat="1" applyFont="1" applyFill="1" applyBorder="1" applyAlignment="1">
      <alignment horizontal="right" vertical="center"/>
    </xf>
    <xf numFmtId="164" fontId="15" fillId="0" borderId="1" xfId="5" applyNumberFormat="1" applyFont="1" applyFill="1" applyBorder="1">
      <alignment horizontal="right" vertical="center"/>
    </xf>
    <xf numFmtId="166" fontId="15" fillId="0" borderId="0" xfId="10" applyNumberFormat="1" applyFont="1" applyFill="1" applyBorder="1" applyAlignment="1">
      <alignment horizontal="right" vertical="center"/>
    </xf>
    <xf numFmtId="3" fontId="7" fillId="6" borderId="1" xfId="6" applyNumberFormat="1" applyFill="1" applyBorder="1">
      <alignment horizontal="right" vertical="center"/>
    </xf>
    <xf numFmtId="167" fontId="0" fillId="0" borderId="0" xfId="0" applyNumberFormat="1"/>
    <xf numFmtId="164" fontId="18" fillId="0" borderId="0" xfId="5" applyNumberFormat="1" applyFont="1" applyFill="1" applyBorder="1">
      <alignment horizontal="right" vertical="center"/>
    </xf>
    <xf numFmtId="164" fontId="19" fillId="0" borderId="0" xfId="5" applyNumberFormat="1" applyFont="1" applyFill="1" applyBorder="1">
      <alignment horizontal="right" vertical="center"/>
    </xf>
    <xf numFmtId="0" fontId="12" fillId="0" borderId="0" xfId="9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49" fontId="2" fillId="0" borderId="0" xfId="1" applyFont="1" applyAlignment="1">
      <alignment horizontal="left" vertical="center" readingOrder="1"/>
    </xf>
  </cellXfs>
  <cellStyles count="11">
    <cellStyle name="1st_Column" xfId="4"/>
    <cellStyle name="Body_Decimal" xfId="5"/>
    <cellStyle name="Comma" xfId="10" builtinId="3"/>
    <cellStyle name="Eco_Source" xfId="7"/>
    <cellStyle name="Footnotes" xfId="8"/>
    <cellStyle name="Header" xfId="3"/>
    <cellStyle name="Normal" xfId="0" builtinId="0"/>
    <cellStyle name="Normal 2" xfId="9"/>
    <cellStyle name="SubTitle" xfId="2"/>
    <cellStyle name="Table_Title" xfId="1"/>
    <cellStyle name="Total_Decimal" xfId="6"/>
  </cellStyles>
  <dxfs count="0"/>
  <tableStyles count="0" defaultTableStyle="TableStyleMedium2" defaultPivotStyle="PivotStyleLight16"/>
  <colors>
    <mruColors>
      <color rgb="FFDADDDF"/>
      <color rgb="FF106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view="pageBreakPreview" topLeftCell="A67" zoomScaleNormal="100" zoomScaleSheetLayoutView="100" workbookViewId="0">
      <selection activeCell="F86" sqref="F86"/>
    </sheetView>
  </sheetViews>
  <sheetFormatPr defaultRowHeight="15" x14ac:dyDescent="0.25"/>
  <cols>
    <col min="1" max="1" width="31.85546875" customWidth="1"/>
    <col min="2" max="2" width="8.85546875" bestFit="1" customWidth="1"/>
    <col min="3" max="3" width="11.140625" customWidth="1"/>
    <col min="4" max="4" width="8.85546875" bestFit="1" customWidth="1"/>
    <col min="5" max="5" width="17.7109375" customWidth="1"/>
    <col min="6" max="6" width="10.140625" bestFit="1" customWidth="1"/>
  </cols>
  <sheetData>
    <row r="1" spans="1:6" ht="18" customHeight="1" x14ac:dyDescent="0.25">
      <c r="A1" s="33" t="s">
        <v>1</v>
      </c>
      <c r="B1" s="33"/>
      <c r="C1" s="33"/>
      <c r="D1" s="33"/>
      <c r="E1" s="33"/>
      <c r="F1" s="33"/>
    </row>
    <row r="2" spans="1:6" x14ac:dyDescent="0.25">
      <c r="A2" s="33"/>
      <c r="B2" s="33"/>
      <c r="C2" s="33"/>
      <c r="D2" s="33"/>
      <c r="E2" s="33"/>
      <c r="F2" s="33"/>
    </row>
    <row r="3" spans="1:6" x14ac:dyDescent="0.25">
      <c r="A3" s="33"/>
      <c r="B3" s="33"/>
      <c r="C3" s="33"/>
      <c r="D3" s="33"/>
      <c r="E3" s="33"/>
      <c r="F3" s="33"/>
    </row>
    <row r="4" spans="1:6" ht="18" x14ac:dyDescent="0.25">
      <c r="A4" s="6"/>
      <c r="B4" s="6"/>
      <c r="C4" s="6"/>
      <c r="D4" s="6"/>
      <c r="E4" s="6"/>
      <c r="F4" s="6"/>
    </row>
    <row r="5" spans="1:6" s="1" customFormat="1" x14ac:dyDescent="0.25">
      <c r="A5" s="35" t="s">
        <v>16</v>
      </c>
      <c r="B5" s="35"/>
      <c r="C5" s="35"/>
      <c r="D5" s="35"/>
      <c r="E5" s="35"/>
    </row>
    <row r="6" spans="1:6" s="1" customFormat="1" ht="14.25" x14ac:dyDescent="0.25">
      <c r="A6" s="2"/>
      <c r="B6" s="3"/>
      <c r="C6" s="3"/>
      <c r="D6" s="3"/>
      <c r="E6" s="3"/>
    </row>
    <row r="7" spans="1:6" s="1" customFormat="1" ht="14.25" x14ac:dyDescent="0.25">
      <c r="A7" s="9" t="s">
        <v>2</v>
      </c>
      <c r="B7" s="8" t="s">
        <v>3</v>
      </c>
      <c r="C7" s="8" t="s">
        <v>14</v>
      </c>
      <c r="D7" s="8" t="s">
        <v>13</v>
      </c>
      <c r="E7" s="7"/>
    </row>
    <row r="8" spans="1:6" s="1" customFormat="1" ht="14.25" x14ac:dyDescent="0.25">
      <c r="A8" s="4" t="s">
        <v>4</v>
      </c>
      <c r="B8" s="14">
        <v>161</v>
      </c>
      <c r="C8" s="13">
        <v>167</v>
      </c>
      <c r="D8" s="17">
        <f>((C8-B8)/B8)*100</f>
        <v>3.7267080745341614</v>
      </c>
      <c r="E8" s="10"/>
    </row>
    <row r="9" spans="1:6" s="1" customFormat="1" ht="14.25" x14ac:dyDescent="0.25">
      <c r="A9" s="4" t="s">
        <v>5</v>
      </c>
      <c r="B9" s="14">
        <v>28726</v>
      </c>
      <c r="C9" s="13">
        <v>29738</v>
      </c>
      <c r="D9" s="17">
        <f>((C9-B9)/B9)*100</f>
        <v>3.5229408897862564</v>
      </c>
      <c r="E9" s="10"/>
    </row>
    <row r="10" spans="1:6" s="1" customFormat="1" ht="25.5" customHeight="1" x14ac:dyDescent="0.25">
      <c r="A10" s="4" t="s">
        <v>6</v>
      </c>
      <c r="B10" s="15">
        <v>1001.1</v>
      </c>
      <c r="C10" s="15">
        <v>1115.5</v>
      </c>
      <c r="D10" s="17">
        <f>((C10-B10)/B10)*100</f>
        <v>11.427429827190089</v>
      </c>
      <c r="E10" s="10"/>
    </row>
    <row r="11" spans="1:6" s="1" customFormat="1" ht="14.25" x14ac:dyDescent="0.25">
      <c r="A11" s="4" t="s">
        <v>7</v>
      </c>
      <c r="B11" s="15">
        <v>2873.2</v>
      </c>
      <c r="C11" s="15">
        <v>3147.8</v>
      </c>
      <c r="D11" s="17">
        <f t="shared" ref="D11:D15" si="0">((C11-B11)/B11)*100</f>
        <v>9.5572880412084231</v>
      </c>
      <c r="E11" s="11"/>
    </row>
    <row r="12" spans="1:6" s="1" customFormat="1" ht="14.25" x14ac:dyDescent="0.25">
      <c r="A12" s="4" t="s">
        <v>8</v>
      </c>
      <c r="B12" s="31">
        <v>3.0414399866983546</v>
      </c>
      <c r="C12" s="31">
        <v>2.9297995212327788</v>
      </c>
      <c r="D12" s="32">
        <v>-3.6706450218919988</v>
      </c>
      <c r="E12" s="5"/>
    </row>
    <row r="13" spans="1:6" s="1" customFormat="1" ht="14.25" x14ac:dyDescent="0.25">
      <c r="A13" s="4" t="s">
        <v>9</v>
      </c>
      <c r="B13" s="15">
        <v>79.3</v>
      </c>
      <c r="C13" s="15">
        <v>79</v>
      </c>
      <c r="D13" s="17">
        <f t="shared" si="0"/>
        <v>-0.3783102143757846</v>
      </c>
    </row>
    <row r="14" spans="1:6" x14ac:dyDescent="0.25">
      <c r="A14" s="4" t="s">
        <v>10</v>
      </c>
      <c r="B14" s="15">
        <v>485.34</v>
      </c>
      <c r="C14" s="15">
        <v>425.35</v>
      </c>
      <c r="D14" s="17">
        <f t="shared" si="0"/>
        <v>-12.360407137264588</v>
      </c>
    </row>
    <row r="15" spans="1:6" ht="25.5" x14ac:dyDescent="0.25">
      <c r="A15" s="12" t="s">
        <v>11</v>
      </c>
      <c r="B15" s="27">
        <v>384.99</v>
      </c>
      <c r="C15" s="27">
        <v>336.15</v>
      </c>
      <c r="D15" s="18">
        <f t="shared" si="0"/>
        <v>-12.68604379334529</v>
      </c>
    </row>
    <row r="16" spans="1:6" x14ac:dyDescent="0.25">
      <c r="A16" s="34" t="s">
        <v>12</v>
      </c>
      <c r="B16" s="34"/>
      <c r="C16" s="34"/>
    </row>
    <row r="18" spans="1:5" x14ac:dyDescent="0.25">
      <c r="A18" s="35" t="s">
        <v>15</v>
      </c>
      <c r="B18" s="35"/>
      <c r="C18" s="35"/>
      <c r="D18" s="35"/>
      <c r="E18" s="35"/>
    </row>
    <row r="19" spans="1:5" x14ac:dyDescent="0.25">
      <c r="A19" s="2"/>
      <c r="B19" s="3"/>
      <c r="C19" s="3"/>
      <c r="D19" s="3"/>
      <c r="E19" s="3"/>
    </row>
    <row r="20" spans="1:5" ht="25.5" x14ac:dyDescent="0.25">
      <c r="A20" s="9" t="s">
        <v>2</v>
      </c>
      <c r="B20" s="19" t="s">
        <v>18</v>
      </c>
      <c r="C20" s="19" t="s">
        <v>17</v>
      </c>
      <c r="D20" s="8" t="s">
        <v>19</v>
      </c>
      <c r="E20" s="7"/>
    </row>
    <row r="21" spans="1:5" x14ac:dyDescent="0.25">
      <c r="A21" s="4" t="s">
        <v>4</v>
      </c>
      <c r="B21" s="14">
        <v>109</v>
      </c>
      <c r="C21" s="14">
        <v>58</v>
      </c>
      <c r="D21" s="20">
        <f>C21+B21</f>
        <v>167</v>
      </c>
      <c r="E21" s="10"/>
    </row>
    <row r="22" spans="1:5" x14ac:dyDescent="0.25">
      <c r="A22" s="4" t="s">
        <v>5</v>
      </c>
      <c r="B22" s="14">
        <v>23063</v>
      </c>
      <c r="C22" s="14">
        <v>6675</v>
      </c>
      <c r="D22" s="20">
        <f>C22+B22</f>
        <v>29738</v>
      </c>
      <c r="E22" s="10"/>
    </row>
    <row r="23" spans="1:5" x14ac:dyDescent="0.25">
      <c r="A23" s="4" t="s">
        <v>6</v>
      </c>
      <c r="B23" s="26">
        <v>1001.039</v>
      </c>
      <c r="C23" s="26">
        <v>114.508</v>
      </c>
      <c r="D23" s="17">
        <f>SUM(C23+B23)</f>
        <v>1115.547</v>
      </c>
      <c r="E23" s="10"/>
    </row>
    <row r="24" spans="1:5" x14ac:dyDescent="0.25">
      <c r="A24" s="4" t="s">
        <v>7</v>
      </c>
      <c r="B24" s="26">
        <v>2370.6759999999999</v>
      </c>
      <c r="C24" s="26">
        <v>777.07799999999997</v>
      </c>
      <c r="D24" s="17">
        <f>SUM(C24+B24)</f>
        <v>3147.7539999999999</v>
      </c>
      <c r="E24" s="11"/>
    </row>
    <row r="25" spans="1:5" x14ac:dyDescent="0.25">
      <c r="A25" s="4" t="s">
        <v>8</v>
      </c>
      <c r="B25" s="15">
        <v>2.37</v>
      </c>
      <c r="C25" s="15">
        <v>6.79</v>
      </c>
      <c r="D25" s="17">
        <v>2.9</v>
      </c>
      <c r="E25" s="5"/>
    </row>
    <row r="26" spans="1:5" x14ac:dyDescent="0.25">
      <c r="A26" s="4" t="s">
        <v>9</v>
      </c>
      <c r="B26" s="15">
        <v>77</v>
      </c>
      <c r="C26" s="15">
        <v>0.9</v>
      </c>
      <c r="D26" s="17">
        <f>C13</f>
        <v>79</v>
      </c>
      <c r="E26" s="1"/>
    </row>
    <row r="27" spans="1:5" x14ac:dyDescent="0.25">
      <c r="A27" s="4" t="s">
        <v>10</v>
      </c>
      <c r="B27" s="15">
        <v>452.9</v>
      </c>
      <c r="C27" s="15">
        <v>339.1</v>
      </c>
      <c r="D27" s="17">
        <v>425.35</v>
      </c>
    </row>
    <row r="28" spans="1:5" ht="25.5" x14ac:dyDescent="0.25">
      <c r="A28" s="12" t="s">
        <v>11</v>
      </c>
      <c r="B28" s="27">
        <v>348.9</v>
      </c>
      <c r="C28" s="27">
        <v>291.7</v>
      </c>
      <c r="D28" s="18">
        <v>336.15</v>
      </c>
    </row>
    <row r="29" spans="1:5" x14ac:dyDescent="0.25">
      <c r="A29" s="34" t="s">
        <v>12</v>
      </c>
      <c r="B29" s="34"/>
      <c r="C29" s="34"/>
    </row>
    <row r="31" spans="1:5" x14ac:dyDescent="0.25">
      <c r="A31" s="35" t="s">
        <v>20</v>
      </c>
      <c r="B31" s="35"/>
      <c r="C31" s="35"/>
      <c r="D31" s="35"/>
      <c r="E31" s="35"/>
    </row>
    <row r="32" spans="1:5" x14ac:dyDescent="0.25">
      <c r="A32" s="2"/>
      <c r="B32" s="3"/>
      <c r="C32" s="3"/>
      <c r="D32" s="3"/>
      <c r="E32" s="3"/>
    </row>
    <row r="33" spans="1:5" ht="25.5" x14ac:dyDescent="0.25">
      <c r="A33" s="9" t="s">
        <v>2</v>
      </c>
      <c r="B33" s="19" t="s">
        <v>21</v>
      </c>
      <c r="C33" s="21" t="s">
        <v>22</v>
      </c>
      <c r="D33" s="21" t="s">
        <v>23</v>
      </c>
      <c r="E33" s="8" t="s">
        <v>19</v>
      </c>
    </row>
    <row r="34" spans="1:5" x14ac:dyDescent="0.25">
      <c r="A34" s="4" t="s">
        <v>6</v>
      </c>
      <c r="B34" s="15">
        <v>964.72199999999998</v>
      </c>
      <c r="C34" s="15">
        <v>108.81399999999999</v>
      </c>
      <c r="D34" s="15">
        <v>42.011000000000003</v>
      </c>
      <c r="E34" s="17">
        <f>SUM(B34:D34)</f>
        <v>1115.547</v>
      </c>
    </row>
    <row r="35" spans="1:5" x14ac:dyDescent="0.25">
      <c r="A35" s="4" t="s">
        <v>7</v>
      </c>
      <c r="B35" s="15">
        <v>2810.6379999999999</v>
      </c>
      <c r="C35" s="15">
        <v>230.74600000000001</v>
      </c>
      <c r="D35" s="15">
        <v>106.37</v>
      </c>
      <c r="E35" s="17">
        <f t="shared" ref="E35" si="1">SUM(B35:D35)</f>
        <v>3147.7539999999999</v>
      </c>
    </row>
    <row r="36" spans="1:5" x14ac:dyDescent="0.25">
      <c r="A36" s="4" t="s">
        <v>8</v>
      </c>
      <c r="B36" s="15">
        <v>2.91</v>
      </c>
      <c r="C36" s="15">
        <v>2.12</v>
      </c>
      <c r="D36" s="15">
        <v>2.5299999999999998</v>
      </c>
      <c r="E36" s="17">
        <v>2.9</v>
      </c>
    </row>
    <row r="37" spans="1:5" x14ac:dyDescent="0.25">
      <c r="A37" s="4" t="s">
        <v>9</v>
      </c>
      <c r="B37" s="15">
        <v>80.099999999999994</v>
      </c>
      <c r="C37" s="15">
        <v>72.2</v>
      </c>
      <c r="D37" s="15">
        <v>67.400000000000006</v>
      </c>
      <c r="E37" s="17">
        <v>79</v>
      </c>
    </row>
    <row r="38" spans="1:5" x14ac:dyDescent="0.25">
      <c r="A38" s="4" t="s">
        <v>10</v>
      </c>
      <c r="B38" s="14">
        <v>417</v>
      </c>
      <c r="C38" s="14">
        <v>381</v>
      </c>
      <c r="D38" s="14">
        <v>739</v>
      </c>
      <c r="E38" s="17">
        <v>425.35</v>
      </c>
    </row>
    <row r="39" spans="1:5" ht="25.5" x14ac:dyDescent="0.25">
      <c r="A39" s="12" t="s">
        <v>11</v>
      </c>
      <c r="B39" s="16">
        <v>334</v>
      </c>
      <c r="C39" s="16">
        <v>275</v>
      </c>
      <c r="D39" s="16">
        <v>498</v>
      </c>
      <c r="E39" s="18">
        <v>336.15</v>
      </c>
    </row>
    <row r="40" spans="1:5" x14ac:dyDescent="0.25">
      <c r="A40" s="34" t="s">
        <v>12</v>
      </c>
      <c r="B40" s="34"/>
      <c r="C40" s="34"/>
    </row>
    <row r="42" spans="1:5" x14ac:dyDescent="0.25">
      <c r="A42" s="35" t="s">
        <v>24</v>
      </c>
      <c r="B42" s="35"/>
      <c r="C42" s="35"/>
      <c r="D42" s="35"/>
      <c r="E42" s="35"/>
    </row>
    <row r="43" spans="1:5" x14ac:dyDescent="0.25">
      <c r="A43" s="2"/>
      <c r="B43" s="3"/>
      <c r="C43" s="3"/>
      <c r="D43" s="3"/>
      <c r="E43" s="3"/>
    </row>
    <row r="44" spans="1:5" ht="38.25" x14ac:dyDescent="0.25">
      <c r="A44" s="9" t="s">
        <v>35</v>
      </c>
      <c r="B44" s="19" t="s">
        <v>3</v>
      </c>
      <c r="C44" s="19" t="s">
        <v>14</v>
      </c>
      <c r="D44" s="21" t="s">
        <v>25</v>
      </c>
      <c r="E44" s="8" t="s">
        <v>13</v>
      </c>
    </row>
    <row r="45" spans="1:5" x14ac:dyDescent="0.25">
      <c r="A45" s="4" t="s">
        <v>26</v>
      </c>
      <c r="B45" s="28">
        <v>319409</v>
      </c>
      <c r="C45" s="14">
        <v>355651</v>
      </c>
      <c r="D45" s="17">
        <f>(C45/$C$54)*100</f>
        <v>31.881310245108452</v>
      </c>
      <c r="E45" s="17">
        <f>((C45-B45)/B45)*100</f>
        <v>11.346580716260343</v>
      </c>
    </row>
    <row r="46" spans="1:5" x14ac:dyDescent="0.25">
      <c r="A46" s="4" t="s">
        <v>27</v>
      </c>
      <c r="B46" s="28">
        <v>74135</v>
      </c>
      <c r="C46" s="14">
        <v>76887</v>
      </c>
      <c r="D46" s="17">
        <f t="shared" ref="D46:D54" si="2">(C46/$C$54)*100</f>
        <v>6.8923138155541626</v>
      </c>
      <c r="E46" s="17">
        <f t="shared" ref="E46:E54" si="3">((C46-B46)/B46)*100</f>
        <v>3.7121467592904835</v>
      </c>
    </row>
    <row r="47" spans="1:5" x14ac:dyDescent="0.25">
      <c r="A47" s="4" t="s">
        <v>28</v>
      </c>
      <c r="B47" s="28">
        <v>92321</v>
      </c>
      <c r="C47" s="14">
        <v>123733</v>
      </c>
      <c r="D47" s="17">
        <f t="shared" si="2"/>
        <v>11.091688651397028</v>
      </c>
      <c r="E47" s="17">
        <f t="shared" si="3"/>
        <v>34.024761430227137</v>
      </c>
    </row>
    <row r="48" spans="1:5" x14ac:dyDescent="0.25">
      <c r="A48" s="4" t="s">
        <v>29</v>
      </c>
      <c r="B48" s="28">
        <v>215895</v>
      </c>
      <c r="C48" s="14">
        <v>247823</v>
      </c>
      <c r="D48" s="17">
        <f t="shared" si="2"/>
        <v>22.215379540261416</v>
      </c>
      <c r="E48" s="17">
        <f t="shared" si="3"/>
        <v>14.78867041849047</v>
      </c>
    </row>
    <row r="49" spans="1:6" x14ac:dyDescent="0.25">
      <c r="A49" s="4" t="s">
        <v>30</v>
      </c>
      <c r="B49" s="28">
        <v>198608</v>
      </c>
      <c r="C49" s="14">
        <v>209974</v>
      </c>
      <c r="D49" s="17">
        <f t="shared" si="2"/>
        <v>18.822514873869054</v>
      </c>
      <c r="E49" s="17">
        <f t="shared" si="3"/>
        <v>5.7228309030854749</v>
      </c>
    </row>
    <row r="50" spans="1:6" x14ac:dyDescent="0.25">
      <c r="A50" s="4" t="s">
        <v>31</v>
      </c>
      <c r="B50" s="28">
        <v>60653</v>
      </c>
      <c r="C50" s="14">
        <v>58754</v>
      </c>
      <c r="D50" s="17">
        <f t="shared" si="2"/>
        <v>5.2668332217288913</v>
      </c>
      <c r="E50" s="17">
        <f t="shared" si="3"/>
        <v>-3.1309250985112032</v>
      </c>
    </row>
    <row r="51" spans="1:6" x14ac:dyDescent="0.25">
      <c r="A51" s="4" t="s">
        <v>32</v>
      </c>
      <c r="B51" s="28">
        <v>13896</v>
      </c>
      <c r="C51" s="14">
        <v>15977</v>
      </c>
      <c r="D51" s="17">
        <f t="shared" si="2"/>
        <v>1.4322121793165146</v>
      </c>
      <c r="E51" s="17">
        <f t="shared" si="3"/>
        <v>14.975532527345999</v>
      </c>
    </row>
    <row r="52" spans="1:6" x14ac:dyDescent="0.25">
      <c r="A52" s="4" t="s">
        <v>33</v>
      </c>
      <c r="B52" s="28">
        <v>12212</v>
      </c>
      <c r="C52" s="14">
        <v>14163</v>
      </c>
      <c r="D52" s="17">
        <f t="shared" si="2"/>
        <v>1.2696013704487574</v>
      </c>
      <c r="E52" s="17">
        <f t="shared" si="3"/>
        <v>15.976089092695709</v>
      </c>
    </row>
    <row r="53" spans="1:6" x14ac:dyDescent="0.25">
      <c r="A53" s="22" t="s">
        <v>34</v>
      </c>
      <c r="B53" s="28">
        <v>13980</v>
      </c>
      <c r="C53" s="14">
        <v>12585</v>
      </c>
      <c r="D53" s="17">
        <f t="shared" si="2"/>
        <v>1.1281461023157251</v>
      </c>
      <c r="E53" s="17">
        <f t="shared" si="3"/>
        <v>-9.97854077253219</v>
      </c>
    </row>
    <row r="54" spans="1:6" x14ac:dyDescent="0.25">
      <c r="A54" s="23" t="s">
        <v>0</v>
      </c>
      <c r="B54" s="29">
        <f>B53+B52+B51+B50+B49+B48+B47+B46+B45</f>
        <v>1001109</v>
      </c>
      <c r="C54" s="29">
        <v>1115547</v>
      </c>
      <c r="D54" s="29">
        <f t="shared" si="2"/>
        <v>100</v>
      </c>
      <c r="E54" s="25">
        <f t="shared" si="3"/>
        <v>11.431122884720844</v>
      </c>
    </row>
    <row r="55" spans="1:6" x14ac:dyDescent="0.25">
      <c r="A55" s="34" t="s">
        <v>12</v>
      </c>
      <c r="B55" s="34"/>
      <c r="C55" s="34"/>
      <c r="D55" s="34"/>
      <c r="E55" s="34"/>
    </row>
    <row r="57" spans="1:6" x14ac:dyDescent="0.25">
      <c r="A57" s="35" t="s">
        <v>51</v>
      </c>
      <c r="B57" s="35"/>
      <c r="C57" s="35"/>
      <c r="D57" s="35"/>
      <c r="E57" s="35"/>
    </row>
    <row r="58" spans="1:6" x14ac:dyDescent="0.25">
      <c r="A58" s="2"/>
      <c r="B58" s="3"/>
      <c r="C58" s="3"/>
      <c r="D58" s="3"/>
      <c r="E58" s="3"/>
    </row>
    <row r="59" spans="1:6" ht="25.5" x14ac:dyDescent="0.25">
      <c r="A59" s="9" t="s">
        <v>35</v>
      </c>
      <c r="B59" s="9" t="s">
        <v>36</v>
      </c>
      <c r="C59" s="9" t="s">
        <v>37</v>
      </c>
      <c r="D59" s="9" t="s">
        <v>38</v>
      </c>
      <c r="E59" s="9" t="s">
        <v>17</v>
      </c>
      <c r="F59" s="9" t="s">
        <v>0</v>
      </c>
    </row>
    <row r="60" spans="1:6" x14ac:dyDescent="0.25">
      <c r="A60" s="4" t="s">
        <v>26</v>
      </c>
      <c r="B60" s="14">
        <v>171304</v>
      </c>
      <c r="C60" s="14">
        <v>92628</v>
      </c>
      <c r="D60" s="14">
        <v>53243</v>
      </c>
      <c r="E60" s="14">
        <v>38476</v>
      </c>
      <c r="F60" s="20">
        <v>355651</v>
      </c>
    </row>
    <row r="61" spans="1:6" x14ac:dyDescent="0.25">
      <c r="A61" s="4" t="s">
        <v>27</v>
      </c>
      <c r="B61" s="14">
        <v>31937</v>
      </c>
      <c r="C61" s="14">
        <v>20253</v>
      </c>
      <c r="D61" s="14">
        <v>14182</v>
      </c>
      <c r="E61" s="14">
        <v>10515</v>
      </c>
      <c r="F61" s="20">
        <v>76887</v>
      </c>
    </row>
    <row r="62" spans="1:6" x14ac:dyDescent="0.25">
      <c r="A62" s="4" t="s">
        <v>28</v>
      </c>
      <c r="B62" s="14">
        <v>32235</v>
      </c>
      <c r="C62" s="14">
        <v>37940</v>
      </c>
      <c r="D62" s="14">
        <v>36859</v>
      </c>
      <c r="E62" s="14">
        <v>16699</v>
      </c>
      <c r="F62" s="20">
        <v>123733</v>
      </c>
    </row>
    <row r="63" spans="1:6" x14ac:dyDescent="0.25">
      <c r="A63" s="4" t="s">
        <v>29</v>
      </c>
      <c r="B63" s="14">
        <v>87883</v>
      </c>
      <c r="C63" s="14">
        <v>70234</v>
      </c>
      <c r="D63" s="14">
        <v>66681</v>
      </c>
      <c r="E63" s="14">
        <v>23025</v>
      </c>
      <c r="F63" s="20">
        <v>247823</v>
      </c>
    </row>
    <row r="64" spans="1:6" x14ac:dyDescent="0.25">
      <c r="A64" s="4" t="s">
        <v>30</v>
      </c>
      <c r="B64" s="14">
        <v>105139</v>
      </c>
      <c r="C64" s="14">
        <v>60305</v>
      </c>
      <c r="D64" s="14">
        <v>29166</v>
      </c>
      <c r="E64" s="14">
        <v>15364</v>
      </c>
      <c r="F64" s="20">
        <v>209974</v>
      </c>
    </row>
    <row r="65" spans="1:6" x14ac:dyDescent="0.25">
      <c r="A65" s="4" t="s">
        <v>31</v>
      </c>
      <c r="B65" s="14">
        <v>28015</v>
      </c>
      <c r="C65" s="14">
        <v>14764</v>
      </c>
      <c r="D65" s="14">
        <v>9478</v>
      </c>
      <c r="E65" s="14">
        <v>6497</v>
      </c>
      <c r="F65" s="20">
        <v>58754</v>
      </c>
    </row>
    <row r="66" spans="1:6" x14ac:dyDescent="0.25">
      <c r="A66" s="4" t="s">
        <v>32</v>
      </c>
      <c r="B66" s="14">
        <v>3983</v>
      </c>
      <c r="C66" s="14">
        <v>5346</v>
      </c>
      <c r="D66" s="14">
        <v>4640</v>
      </c>
      <c r="E66" s="14">
        <v>2008</v>
      </c>
      <c r="F66" s="20">
        <v>15977</v>
      </c>
    </row>
    <row r="67" spans="1:6" x14ac:dyDescent="0.25">
      <c r="A67" s="4" t="s">
        <v>33</v>
      </c>
      <c r="B67" s="14">
        <v>5584</v>
      </c>
      <c r="C67" s="14">
        <v>3849</v>
      </c>
      <c r="D67" s="14">
        <v>3612</v>
      </c>
      <c r="E67" s="14">
        <v>1118</v>
      </c>
      <c r="F67" s="20">
        <v>14163</v>
      </c>
    </row>
    <row r="68" spans="1:6" x14ac:dyDescent="0.25">
      <c r="A68" s="22" t="s">
        <v>34</v>
      </c>
      <c r="B68" s="14">
        <v>4147</v>
      </c>
      <c r="C68" s="14">
        <v>4476</v>
      </c>
      <c r="D68" s="14">
        <v>3156</v>
      </c>
      <c r="E68" s="14">
        <v>806</v>
      </c>
      <c r="F68" s="20">
        <v>12585</v>
      </c>
    </row>
    <row r="69" spans="1:6" x14ac:dyDescent="0.25">
      <c r="A69" s="23" t="s">
        <v>0</v>
      </c>
      <c r="B69" s="29">
        <v>470227</v>
      </c>
      <c r="C69" s="29">
        <v>309795</v>
      </c>
      <c r="D69" s="29">
        <v>221017</v>
      </c>
      <c r="E69" s="29">
        <v>114508</v>
      </c>
      <c r="F69" s="29">
        <v>1115547</v>
      </c>
    </row>
    <row r="70" spans="1:6" x14ac:dyDescent="0.25">
      <c r="A70" s="34" t="s">
        <v>12</v>
      </c>
      <c r="B70" s="34"/>
      <c r="C70" s="34"/>
      <c r="D70" s="34"/>
      <c r="E70" s="34"/>
    </row>
    <row r="72" spans="1:6" x14ac:dyDescent="0.25">
      <c r="A72" s="35" t="s">
        <v>39</v>
      </c>
      <c r="B72" s="35"/>
      <c r="C72" s="35"/>
      <c r="D72" s="35"/>
      <c r="E72" s="35"/>
    </row>
    <row r="73" spans="1:6" x14ac:dyDescent="0.25">
      <c r="A73" s="2"/>
      <c r="B73" s="3"/>
      <c r="C73" s="3"/>
      <c r="D73" s="3"/>
      <c r="E73" s="3"/>
    </row>
    <row r="74" spans="1:6" ht="38.25" x14ac:dyDescent="0.25">
      <c r="A74" s="9" t="s">
        <v>35</v>
      </c>
      <c r="B74" s="19" t="s">
        <v>3</v>
      </c>
      <c r="C74" s="19" t="s">
        <v>14</v>
      </c>
      <c r="D74" s="21" t="s">
        <v>25</v>
      </c>
      <c r="E74" s="8" t="s">
        <v>13</v>
      </c>
    </row>
    <row r="75" spans="1:6" x14ac:dyDescent="0.25">
      <c r="A75" s="4" t="s">
        <v>26</v>
      </c>
      <c r="B75" s="14">
        <v>739036</v>
      </c>
      <c r="C75" s="14">
        <v>800651</v>
      </c>
      <c r="D75" s="15">
        <f>(C75/$C$84)*100</f>
        <v>25.435628070046135</v>
      </c>
      <c r="E75" s="17">
        <f>((C75-B75)/B75)*100</f>
        <v>8.3372122602958463</v>
      </c>
    </row>
    <row r="76" spans="1:6" x14ac:dyDescent="0.25">
      <c r="A76" s="4" t="s">
        <v>27</v>
      </c>
      <c r="B76" s="14">
        <v>160424</v>
      </c>
      <c r="C76" s="14">
        <v>174045</v>
      </c>
      <c r="D76" s="15">
        <f t="shared" ref="D76:D84" si="4">(C76/$C$84)*100</f>
        <v>5.5291804886913019</v>
      </c>
      <c r="E76" s="17">
        <f t="shared" ref="E76:E84" si="5">((C76-B76)/B76)*100</f>
        <v>8.4906248441629675</v>
      </c>
    </row>
    <row r="77" spans="1:6" x14ac:dyDescent="0.25">
      <c r="A77" s="4" t="s">
        <v>28</v>
      </c>
      <c r="B77" s="14">
        <v>249133</v>
      </c>
      <c r="C77" s="14">
        <v>320642</v>
      </c>
      <c r="D77" s="15">
        <f t="shared" si="4"/>
        <v>10.186374157573939</v>
      </c>
      <c r="E77" s="17">
        <f t="shared" si="5"/>
        <v>28.703142498183702</v>
      </c>
    </row>
    <row r="78" spans="1:6" x14ac:dyDescent="0.25">
      <c r="A78" s="4" t="s">
        <v>29</v>
      </c>
      <c r="B78" s="14">
        <v>570431</v>
      </c>
      <c r="C78" s="14">
        <v>648809</v>
      </c>
      <c r="D78" s="15">
        <f t="shared" si="4"/>
        <v>20.611807657142204</v>
      </c>
      <c r="E78" s="17">
        <f t="shared" si="5"/>
        <v>13.740136843895229</v>
      </c>
    </row>
    <row r="79" spans="1:6" x14ac:dyDescent="0.25">
      <c r="A79" s="4" t="s">
        <v>30</v>
      </c>
      <c r="B79" s="14">
        <v>786942</v>
      </c>
      <c r="C79" s="14">
        <v>836001</v>
      </c>
      <c r="D79" s="15">
        <f t="shared" si="4"/>
        <v>26.558651025461327</v>
      </c>
      <c r="E79" s="17">
        <f t="shared" si="5"/>
        <v>6.2341316132573938</v>
      </c>
    </row>
    <row r="80" spans="1:6" x14ac:dyDescent="0.25">
      <c r="A80" s="4" t="s">
        <v>31</v>
      </c>
      <c r="B80" s="14">
        <v>242844</v>
      </c>
      <c r="C80" s="14">
        <v>245077</v>
      </c>
      <c r="D80" s="15">
        <f t="shared" si="4"/>
        <v>7.7857736023844302</v>
      </c>
      <c r="E80" s="17">
        <f t="shared" si="5"/>
        <v>0.91952035051308667</v>
      </c>
    </row>
    <row r="81" spans="1:6" x14ac:dyDescent="0.25">
      <c r="A81" s="4" t="s">
        <v>32</v>
      </c>
      <c r="B81" s="14">
        <v>46977</v>
      </c>
      <c r="C81" s="14">
        <v>49276</v>
      </c>
      <c r="D81" s="15">
        <f t="shared" si="4"/>
        <v>1.5654336393504702</v>
      </c>
      <c r="E81" s="17">
        <f t="shared" si="5"/>
        <v>4.8938842412244288</v>
      </c>
    </row>
    <row r="82" spans="1:6" x14ac:dyDescent="0.25">
      <c r="A82" s="4" t="s">
        <v>33</v>
      </c>
      <c r="B82" s="14">
        <v>42113</v>
      </c>
      <c r="C82" s="14">
        <v>46723</v>
      </c>
      <c r="D82" s="15">
        <f t="shared" si="4"/>
        <v>1.4843281908306685</v>
      </c>
      <c r="E82" s="17">
        <f t="shared" si="5"/>
        <v>10.946738536793864</v>
      </c>
    </row>
    <row r="83" spans="1:6" x14ac:dyDescent="0.25">
      <c r="A83" s="22" t="s">
        <v>34</v>
      </c>
      <c r="B83" s="14">
        <v>35337</v>
      </c>
      <c r="C83" s="14">
        <v>26530</v>
      </c>
      <c r="D83" s="15">
        <f t="shared" si="4"/>
        <v>0.8428231685195221</v>
      </c>
      <c r="E83" s="17">
        <f t="shared" si="5"/>
        <v>-24.92288536095311</v>
      </c>
    </row>
    <row r="84" spans="1:6" x14ac:dyDescent="0.25">
      <c r="A84" s="23" t="s">
        <v>0</v>
      </c>
      <c r="B84" s="29">
        <v>2873237</v>
      </c>
      <c r="C84" s="29">
        <v>3147754</v>
      </c>
      <c r="D84" s="25">
        <f t="shared" si="4"/>
        <v>100</v>
      </c>
      <c r="E84" s="25">
        <f t="shared" si="5"/>
        <v>9.5542762396558309</v>
      </c>
    </row>
    <row r="85" spans="1:6" x14ac:dyDescent="0.25">
      <c r="A85" s="34" t="s">
        <v>12</v>
      </c>
      <c r="B85" s="34"/>
      <c r="C85" s="34"/>
      <c r="D85" s="34"/>
      <c r="E85" s="34"/>
    </row>
    <row r="87" spans="1:6" x14ac:dyDescent="0.25">
      <c r="A87" s="35" t="s">
        <v>50</v>
      </c>
      <c r="B87" s="35"/>
      <c r="C87" s="35"/>
      <c r="D87" s="35"/>
      <c r="E87" s="35"/>
      <c r="F87" s="35"/>
    </row>
    <row r="88" spans="1:6" x14ac:dyDescent="0.25">
      <c r="A88" s="2"/>
      <c r="B88" s="3"/>
      <c r="C88" s="3"/>
      <c r="D88" s="3"/>
      <c r="E88" s="3"/>
    </row>
    <row r="89" spans="1:6" ht="25.5" x14ac:dyDescent="0.25">
      <c r="A89" s="9" t="s">
        <v>35</v>
      </c>
      <c r="B89" s="9" t="s">
        <v>36</v>
      </c>
      <c r="C89" s="9" t="s">
        <v>37</v>
      </c>
      <c r="D89" s="9" t="s">
        <v>38</v>
      </c>
      <c r="E89" s="9" t="s">
        <v>17</v>
      </c>
      <c r="F89" s="9" t="s">
        <v>0</v>
      </c>
    </row>
    <row r="90" spans="1:6" x14ac:dyDescent="0.25">
      <c r="A90" s="4" t="s">
        <v>26</v>
      </c>
      <c r="B90" s="14">
        <v>370470</v>
      </c>
      <c r="C90" s="14">
        <v>154393</v>
      </c>
      <c r="D90" s="14">
        <v>112082</v>
      </c>
      <c r="E90" s="14">
        <v>163706</v>
      </c>
      <c r="F90" s="20">
        <v>800651</v>
      </c>
    </row>
    <row r="91" spans="1:6" x14ac:dyDescent="0.25">
      <c r="A91" s="4" t="s">
        <v>27</v>
      </c>
      <c r="B91" s="14">
        <v>77652</v>
      </c>
      <c r="C91" s="14">
        <v>42598</v>
      </c>
      <c r="D91" s="14">
        <v>24177</v>
      </c>
      <c r="E91" s="14">
        <v>29618</v>
      </c>
      <c r="F91" s="20">
        <v>174045</v>
      </c>
    </row>
    <row r="92" spans="1:6" x14ac:dyDescent="0.25">
      <c r="A92" s="4" t="s">
        <v>28</v>
      </c>
      <c r="B92" s="14">
        <v>69435</v>
      </c>
      <c r="C92" s="14">
        <v>82873</v>
      </c>
      <c r="D92" s="14">
        <v>76805</v>
      </c>
      <c r="E92" s="14">
        <v>91529</v>
      </c>
      <c r="F92" s="20">
        <v>320642</v>
      </c>
    </row>
    <row r="93" spans="1:6" x14ac:dyDescent="0.25">
      <c r="A93" s="4" t="s">
        <v>29</v>
      </c>
      <c r="B93" s="14">
        <v>159506</v>
      </c>
      <c r="C93" s="14">
        <v>153452</v>
      </c>
      <c r="D93" s="14">
        <v>131737</v>
      </c>
      <c r="E93" s="14">
        <v>204114</v>
      </c>
      <c r="F93" s="20">
        <v>648809</v>
      </c>
    </row>
    <row r="94" spans="1:6" x14ac:dyDescent="0.25">
      <c r="A94" s="4" t="s">
        <v>30</v>
      </c>
      <c r="B94" s="14">
        <v>395304</v>
      </c>
      <c r="C94" s="14">
        <v>193525</v>
      </c>
      <c r="D94" s="14">
        <v>81541</v>
      </c>
      <c r="E94" s="14">
        <v>165631</v>
      </c>
      <c r="F94" s="20">
        <v>836001</v>
      </c>
    </row>
    <row r="95" spans="1:6" x14ac:dyDescent="0.25">
      <c r="A95" s="4" t="s">
        <v>31</v>
      </c>
      <c r="B95" s="14">
        <v>87515</v>
      </c>
      <c r="C95" s="14">
        <v>47384</v>
      </c>
      <c r="D95" s="14">
        <v>21580</v>
      </c>
      <c r="E95" s="14">
        <v>88598</v>
      </c>
      <c r="F95" s="20">
        <v>245077</v>
      </c>
    </row>
    <row r="96" spans="1:6" x14ac:dyDescent="0.25">
      <c r="A96" s="4" t="s">
        <v>32</v>
      </c>
      <c r="B96" s="14">
        <v>10987</v>
      </c>
      <c r="C96" s="14">
        <v>12892</v>
      </c>
      <c r="D96" s="14">
        <v>11786</v>
      </c>
      <c r="E96" s="14">
        <v>13611</v>
      </c>
      <c r="F96" s="20">
        <v>49276</v>
      </c>
    </row>
    <row r="97" spans="1:6" x14ac:dyDescent="0.25">
      <c r="A97" s="4" t="s">
        <v>33</v>
      </c>
      <c r="B97" s="14">
        <v>14742</v>
      </c>
      <c r="C97" s="14">
        <v>10034</v>
      </c>
      <c r="D97" s="14">
        <v>6993</v>
      </c>
      <c r="E97" s="14">
        <v>14954</v>
      </c>
      <c r="F97" s="20">
        <v>46723</v>
      </c>
    </row>
    <row r="98" spans="1:6" x14ac:dyDescent="0.25">
      <c r="A98" s="22" t="s">
        <v>34</v>
      </c>
      <c r="B98" s="14">
        <v>9411</v>
      </c>
      <c r="C98" s="14">
        <v>7695</v>
      </c>
      <c r="D98" s="14">
        <v>4107</v>
      </c>
      <c r="E98" s="14">
        <v>5317</v>
      </c>
      <c r="F98" s="20">
        <v>26530</v>
      </c>
    </row>
    <row r="99" spans="1:6" x14ac:dyDescent="0.25">
      <c r="A99" s="23" t="s">
        <v>0</v>
      </c>
      <c r="B99" s="29">
        <v>1195022</v>
      </c>
      <c r="C99" s="29">
        <v>704846</v>
      </c>
      <c r="D99" s="29">
        <v>470808</v>
      </c>
      <c r="E99" s="29">
        <v>777078</v>
      </c>
      <c r="F99" s="29">
        <v>3147754</v>
      </c>
    </row>
    <row r="100" spans="1:6" x14ac:dyDescent="0.25">
      <c r="A100" s="34" t="s">
        <v>40</v>
      </c>
      <c r="B100" s="34"/>
      <c r="C100" s="34"/>
      <c r="D100" s="34"/>
      <c r="E100" s="34"/>
      <c r="F100" s="34"/>
    </row>
    <row r="102" spans="1:6" x14ac:dyDescent="0.25">
      <c r="A102" s="35" t="s">
        <v>42</v>
      </c>
      <c r="B102" s="35"/>
      <c r="C102" s="35"/>
      <c r="D102" s="35"/>
      <c r="E102" s="35"/>
    </row>
    <row r="103" spans="1:6" x14ac:dyDescent="0.25">
      <c r="A103" s="2" t="s">
        <v>41</v>
      </c>
      <c r="B103" s="3"/>
      <c r="C103" s="3"/>
      <c r="D103" s="3"/>
      <c r="E103" s="3"/>
    </row>
    <row r="104" spans="1:6" x14ac:dyDescent="0.25">
      <c r="A104" s="9" t="s">
        <v>35</v>
      </c>
      <c r="B104" s="19" t="s">
        <v>3</v>
      </c>
      <c r="C104" s="19" t="s">
        <v>14</v>
      </c>
      <c r="D104" s="8" t="s">
        <v>13</v>
      </c>
      <c r="E104" s="7"/>
    </row>
    <row r="105" spans="1:6" x14ac:dyDescent="0.25">
      <c r="A105" s="4" t="s">
        <v>26</v>
      </c>
      <c r="B105" s="15">
        <v>2.2999999999999998</v>
      </c>
      <c r="C105" s="15">
        <v>2.2512266238531602</v>
      </c>
      <c r="D105" s="17">
        <v>-2.120581571601762</v>
      </c>
      <c r="E105" s="30"/>
    </row>
    <row r="106" spans="1:6" x14ac:dyDescent="0.25">
      <c r="A106" s="4" t="s">
        <v>27</v>
      </c>
      <c r="B106" s="15">
        <v>2.2000000000000002</v>
      </c>
      <c r="C106" s="15">
        <v>2.2636466502789809</v>
      </c>
      <c r="D106" s="17">
        <v>2.8930295581354888</v>
      </c>
      <c r="E106" s="30"/>
    </row>
    <row r="107" spans="1:6" x14ac:dyDescent="0.25">
      <c r="A107" s="4" t="s">
        <v>28</v>
      </c>
      <c r="B107" s="15">
        <v>2.6985517921166364</v>
      </c>
      <c r="C107" s="15">
        <v>2.5914024552867869</v>
      </c>
      <c r="D107" s="17">
        <v>-3.970623693155277</v>
      </c>
      <c r="E107" s="30"/>
    </row>
    <row r="108" spans="1:6" x14ac:dyDescent="0.25">
      <c r="A108" s="4" t="s">
        <v>29</v>
      </c>
      <c r="B108" s="15">
        <v>2.9</v>
      </c>
      <c r="C108" s="15">
        <v>2.6180338386671131</v>
      </c>
      <c r="D108" s="17">
        <v>-9.7229710804443723</v>
      </c>
      <c r="E108" s="30"/>
    </row>
    <row r="109" spans="1:6" x14ac:dyDescent="0.25">
      <c r="A109" s="4" t="s">
        <v>30</v>
      </c>
      <c r="B109" s="15">
        <v>3.9622875211471844</v>
      </c>
      <c r="C109" s="15">
        <v>3.9814500842961511</v>
      </c>
      <c r="D109" s="17">
        <v>0.48362374125284674</v>
      </c>
      <c r="E109" s="30"/>
    </row>
    <row r="110" spans="1:6" x14ac:dyDescent="0.25">
      <c r="A110" s="4" t="s">
        <v>31</v>
      </c>
      <c r="B110" s="15">
        <v>4.0038250375084496</v>
      </c>
      <c r="C110" s="15">
        <v>4.1712394049766823</v>
      </c>
      <c r="D110" s="17">
        <v>4.1813607213069783</v>
      </c>
      <c r="E110" s="30"/>
    </row>
    <row r="111" spans="1:6" x14ac:dyDescent="0.25">
      <c r="A111" s="4" t="s">
        <v>32</v>
      </c>
      <c r="B111" s="15">
        <v>3.3806131260794472</v>
      </c>
      <c r="C111" s="15">
        <v>3.0841835138010891</v>
      </c>
      <c r="D111" s="17">
        <v>-8.7685162786471338</v>
      </c>
      <c r="E111" s="30"/>
    </row>
    <row r="112" spans="1:6" x14ac:dyDescent="0.25">
      <c r="A112" s="4" t="s">
        <v>33</v>
      </c>
      <c r="B112" s="15">
        <v>3.4</v>
      </c>
      <c r="C112" s="15">
        <v>3.2989479630021887</v>
      </c>
      <c r="D112" s="17">
        <v>-2.9721187352297407</v>
      </c>
      <c r="E112" s="30"/>
    </row>
    <row r="113" spans="1:5" x14ac:dyDescent="0.25">
      <c r="A113" s="22" t="s">
        <v>34</v>
      </c>
      <c r="B113" s="15">
        <v>2.5276824034334764</v>
      </c>
      <c r="C113" s="15">
        <v>2.1080651569328568</v>
      </c>
      <c r="D113" s="17">
        <v>-16.600869077959821</v>
      </c>
      <c r="E113" s="30"/>
    </row>
    <row r="114" spans="1:5" x14ac:dyDescent="0.25">
      <c r="A114" s="23" t="s">
        <v>0</v>
      </c>
      <c r="B114" s="25">
        <f>AVERAGE(B105:B113)</f>
        <v>3.0414399866983546</v>
      </c>
      <c r="C114" s="25">
        <v>2.9297995212327788</v>
      </c>
      <c r="D114" s="25">
        <v>-3.7</v>
      </c>
      <c r="E114" s="30"/>
    </row>
    <row r="115" spans="1:5" x14ac:dyDescent="0.25">
      <c r="A115" s="34" t="s">
        <v>12</v>
      </c>
      <c r="B115" s="34"/>
      <c r="C115" s="34"/>
      <c r="D115" s="34"/>
      <c r="E115" s="24"/>
    </row>
    <row r="118" spans="1:5" x14ac:dyDescent="0.25">
      <c r="A118" s="35" t="s">
        <v>49</v>
      </c>
      <c r="B118" s="35"/>
      <c r="C118" s="35"/>
      <c r="D118" s="35"/>
      <c r="E118" s="35"/>
    </row>
    <row r="119" spans="1:5" x14ac:dyDescent="0.25">
      <c r="A119" s="2" t="s">
        <v>43</v>
      </c>
      <c r="B119" s="3"/>
      <c r="C119" s="3"/>
      <c r="D119" s="3"/>
      <c r="E119" s="3"/>
    </row>
    <row r="120" spans="1:5" x14ac:dyDescent="0.25">
      <c r="A120" s="9" t="s">
        <v>48</v>
      </c>
      <c r="B120" s="19" t="s">
        <v>3</v>
      </c>
      <c r="C120" s="19" t="s">
        <v>14</v>
      </c>
      <c r="D120" s="8" t="s">
        <v>13</v>
      </c>
      <c r="E120" s="7"/>
    </row>
    <row r="121" spans="1:5" x14ac:dyDescent="0.25">
      <c r="A121" s="4" t="s">
        <v>44</v>
      </c>
      <c r="B121" s="15">
        <v>992</v>
      </c>
      <c r="C121" s="15">
        <v>904.6</v>
      </c>
      <c r="D121" s="15">
        <v>-8.8104838709677384</v>
      </c>
      <c r="E121" s="20"/>
    </row>
    <row r="122" spans="1:5" x14ac:dyDescent="0.25">
      <c r="A122" s="4" t="s">
        <v>45</v>
      </c>
      <c r="B122" s="15">
        <v>621.4</v>
      </c>
      <c r="C122" s="15">
        <v>603.4</v>
      </c>
      <c r="D122" s="15">
        <v>-2.8966849050531063</v>
      </c>
      <c r="E122" s="20"/>
    </row>
    <row r="123" spans="1:5" x14ac:dyDescent="0.25">
      <c r="A123" s="4" t="s">
        <v>46</v>
      </c>
      <c r="B123" s="15">
        <v>206.2</v>
      </c>
      <c r="C123" s="15">
        <v>211.4</v>
      </c>
      <c r="D123" s="15">
        <v>2.5218234723569433</v>
      </c>
      <c r="E123" s="20"/>
    </row>
    <row r="124" spans="1:5" x14ac:dyDescent="0.25">
      <c r="A124" s="23" t="s">
        <v>47</v>
      </c>
      <c r="B124" s="25">
        <v>1819.6</v>
      </c>
      <c r="C124" s="25">
        <v>1719.3</v>
      </c>
      <c r="D124" s="25">
        <v>-5.512200483622772</v>
      </c>
      <c r="E124" s="20"/>
    </row>
    <row r="125" spans="1:5" x14ac:dyDescent="0.25">
      <c r="A125" s="34" t="s">
        <v>12</v>
      </c>
      <c r="B125" s="34"/>
      <c r="C125" s="34"/>
      <c r="D125" s="34"/>
      <c r="E125" s="24"/>
    </row>
  </sheetData>
  <mergeCells count="19">
    <mergeCell ref="A118:E118"/>
    <mergeCell ref="A125:D125"/>
    <mergeCell ref="A102:E102"/>
    <mergeCell ref="A115:D115"/>
    <mergeCell ref="A31:E31"/>
    <mergeCell ref="A40:C40"/>
    <mergeCell ref="A42:E42"/>
    <mergeCell ref="A55:E55"/>
    <mergeCell ref="A100:F100"/>
    <mergeCell ref="A87:F87"/>
    <mergeCell ref="A57:E57"/>
    <mergeCell ref="A70:E70"/>
    <mergeCell ref="A72:E72"/>
    <mergeCell ref="A85:E85"/>
    <mergeCell ref="A1:F3"/>
    <mergeCell ref="A16:C16"/>
    <mergeCell ref="A5:E5"/>
    <mergeCell ref="A18:E18"/>
    <mergeCell ref="A29:C29"/>
  </mergeCells>
  <pageMargins left="0.7" right="0.7" top="0.75" bottom="0.75" header="0.3" footer="0.3"/>
  <pageSetup paperSize="9" scale="90" orientation="portrait" r:id="rId1"/>
  <ignoredErrors>
    <ignoredError sqref="B74:C74 B104:C104 B120:C120 B44:C44 B7:C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791</ReleaseLookup>
    <TitleAr xmlns="cac204a3-57fb-4aea-ba50-989298fa4f73">إحصاءات المنشآت الفندقية -الربع الأول 2016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CB300D3-0D1D-4F80-9F0D-C089195FA950}"/>
</file>

<file path=customXml/itemProps2.xml><?xml version="1.0" encoding="utf-8"?>
<ds:datastoreItem xmlns:ds="http://schemas.openxmlformats.org/officeDocument/2006/customXml" ds:itemID="{93E4F580-2541-423A-AD2C-717DC6AAC3B0}"/>
</file>

<file path=customXml/itemProps3.xml><?xml version="1.0" encoding="utf-8"?>
<ds:datastoreItem xmlns:ds="http://schemas.openxmlformats.org/officeDocument/2006/customXml" ds:itemID="{26BACFE6-7C86-46DA-BC67-FED7202F6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Establishments Statistics - First Quarter 2016</dc:title>
  <dc:creator>Azza Sultan Saeed Abdulla Alkalbani</dc:creator>
  <cp:lastModifiedBy>Azza Sultan Saeed Abdulla Alkalbani</cp:lastModifiedBy>
  <dcterms:created xsi:type="dcterms:W3CDTF">2016-05-02T03:39:03Z</dcterms:created>
  <dcterms:modified xsi:type="dcterms:W3CDTF">2016-08-02T07:55:47Z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