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الملفات الهامه\04 SCAD القسم\الإصدارات\النشرة الربعية\النشرة الاحصائية الربع سنوية 2018\الربع الأول 2018\"/>
    </mc:Choice>
  </mc:AlternateContent>
  <bookViews>
    <workbookView xWindow="0" yWindow="0" windowWidth="20490" windowHeight="7755" tabRatio="676"/>
  </bookViews>
  <sheets>
    <sheet name="Content" sheetId="166" r:id="rId1"/>
    <sheet name="1.1.1 " sheetId="145" r:id="rId2"/>
    <sheet name="1.2.1" sheetId="167" r:id="rId3"/>
    <sheet name="1.2.2" sheetId="168" r:id="rId4"/>
    <sheet name="1.2.3" sheetId="169" r:id="rId5"/>
    <sheet name="1.2.4" sheetId="170" r:id="rId6"/>
    <sheet name="1.2.5" sheetId="171" r:id="rId7"/>
    <sheet name="1.3.1" sheetId="152" r:id="rId8"/>
    <sheet name="1.3.2 ,1.3.3" sheetId="153" r:id="rId9"/>
    <sheet name="1.3.4" sheetId="154" r:id="rId10"/>
    <sheet name="1.3.5" sheetId="172" r:id="rId11"/>
    <sheet name="1.3.6" sheetId="156" r:id="rId12"/>
    <sheet name="1.3.7" sheetId="158" r:id="rId13"/>
    <sheet name="1.3.8" sheetId="159" r:id="rId14"/>
    <sheet name="1.3.9" sheetId="176" r:id="rId15"/>
    <sheet name="1.4.1 " sheetId="161" r:id="rId16"/>
    <sheet name="1.4.2, 1.4.6, 1.4.10" sheetId="162" r:id="rId17"/>
    <sheet name="1.4.3, 1.4.7, 1.4.11" sheetId="163" r:id="rId18"/>
    <sheet name="1.4.4, 1.4.8, 1.4.12" sheetId="164" r:id="rId19"/>
    <sheet name="1.4.5, 1.4.9, 1.4.13" sheetId="165" r:id="rId20"/>
    <sheet name="2.2.1, 2.2.2 " sheetId="173" r:id="rId21"/>
    <sheet name="2.2.3, 2.2.4, 2.2.5" sheetId="174" r:id="rId22"/>
    <sheet name="2.2.6, 2.2.7, 2.2.8 " sheetId="175" r:id="rId23"/>
    <sheet name="3.1.1" sheetId="138" r:id="rId24"/>
    <sheet name="3.1.2" sheetId="139" r:id="rId25"/>
    <sheet name="3.1.3" sheetId="140" r:id="rId26"/>
    <sheet name="3.1.4" sheetId="141" r:id="rId27"/>
    <sheet name="3.1.5" sheetId="142" r:id="rId28"/>
    <sheet name="3.1.6" sheetId="143" r:id="rId29"/>
    <sheet name="3.1.7" sheetId="144" r:id="rId30"/>
  </sheets>
  <externalReferences>
    <externalReference r:id="rId31"/>
  </externalReferences>
  <definedNames>
    <definedName name="_xlnm.Print_Area" localSheetId="1">'1.1.1 '!$A$1:$K$19</definedName>
    <definedName name="_xlnm.Print_Area" localSheetId="2">'1.2.1'!$A$1:$K$30</definedName>
    <definedName name="_xlnm.Print_Area" localSheetId="3">'1.2.2'!$A$1:$K$31</definedName>
    <definedName name="_xlnm.Print_Area" localSheetId="4">'1.2.3'!$A$1:$K$16</definedName>
    <definedName name="_xlnm.Print_Area" localSheetId="5">'1.2.4'!$A$1:$K$36</definedName>
    <definedName name="_xlnm.Print_Area" localSheetId="6">'1.2.5'!$A$1:$L$19</definedName>
    <definedName name="_xlnm.Print_Area" localSheetId="7">'1.3.1'!$A$1:$K$34</definedName>
    <definedName name="_xlnm.Print_Area" localSheetId="8">'1.3.2 ,1.3.3'!$A$1:$K$43</definedName>
    <definedName name="_xlnm.Print_Area" localSheetId="9">'1.3.4'!$A$1:$L$7</definedName>
    <definedName name="_xlnm.Print_Area" localSheetId="10">'1.3.5'!$A$1:$L$16</definedName>
    <definedName name="_xlnm.Print_Area" localSheetId="11">'1.3.6'!$A$1:$K$27</definedName>
    <definedName name="_xlnm.Print_Area" localSheetId="12">'1.3.7'!$A$1:$K$18</definedName>
    <definedName name="_xlnm.Print_Area" localSheetId="13">'1.3.8'!$A$1:$K$12</definedName>
    <definedName name="_xlnm.Print_Area" localSheetId="14">'1.3.9'!$A$1:$I$61</definedName>
    <definedName name="_xlnm.Print_Area" localSheetId="15">'1.4.1 '!$A$1:$K$10</definedName>
    <definedName name="_xlnm.Print_Area" localSheetId="16">'1.4.2, 1.4.6, 1.4.10'!$A$1:$K$77</definedName>
    <definedName name="_xlnm.Print_Area" localSheetId="17">'1.4.3, 1.4.7, 1.4.11'!$A$1:$K$32</definedName>
    <definedName name="_xlnm.Print_Area" localSheetId="18">'1.4.4, 1.4.8, 1.4.12'!$A$1:$K$47</definedName>
    <definedName name="_xlnm.Print_Area" localSheetId="19">'1.4.5, 1.4.9, 1.4.13'!$A$1:$K$36</definedName>
    <definedName name="_xlnm.Print_Area" localSheetId="20">'2.2.1, 2.2.2 '!$A$1:$K$23</definedName>
    <definedName name="_xlnm.Print_Area" localSheetId="21">'2.2.3, 2.2.4, 2.2.5'!$A$1:$K$34</definedName>
    <definedName name="_xlnm.Print_Area" localSheetId="22">'2.2.6, 2.2.7, 2.2.8 '!$A$1:$K$37</definedName>
    <definedName name="_xlnm.Print_Area" localSheetId="23">'3.1.1'!$A$1:$K$18</definedName>
    <definedName name="_xlnm.Print_Area" localSheetId="24">'3.1.2'!$A$1:$K$18</definedName>
    <definedName name="_xlnm.Print_Area" localSheetId="25">'3.1.3'!$A$1:$K$22</definedName>
    <definedName name="_xlnm.Print_Area" localSheetId="26">'3.1.4'!$A$1:$K$11</definedName>
    <definedName name="_xlnm.Print_Area" localSheetId="27">'3.1.5'!$A$1:$K$22</definedName>
    <definedName name="_xlnm.Print_Area" localSheetId="28">'3.1.6'!$A$1:$K$9</definedName>
    <definedName name="_xlnm.Print_Area" localSheetId="29">'3.1.7'!$A$1:$K$22</definedName>
    <definedName name="_xlnm.Print_Area" localSheetId="0">Content!$A$1:$D$46</definedName>
  </definedNames>
  <calcPr calcId="152511"/>
</workbook>
</file>

<file path=xl/calcChain.xml><?xml version="1.0" encoding="utf-8"?>
<calcChain xmlns="http://schemas.openxmlformats.org/spreadsheetml/2006/main">
  <c r="D59" i="176" l="1"/>
  <c r="D58" i="176"/>
  <c r="D57" i="176"/>
  <c r="D56" i="176"/>
  <c r="D55" i="176"/>
  <c r="D54" i="176"/>
  <c r="D53" i="176"/>
  <c r="D52" i="176"/>
  <c r="J33" i="175" l="1"/>
  <c r="H33" i="175"/>
  <c r="G33" i="175"/>
  <c r="F33" i="175"/>
  <c r="E33" i="175"/>
  <c r="D33" i="175"/>
  <c r="C33" i="175"/>
  <c r="B33" i="175"/>
  <c r="J21" i="175"/>
  <c r="H21" i="175"/>
  <c r="G21" i="175"/>
  <c r="F21" i="175"/>
  <c r="E21" i="175"/>
  <c r="D21" i="175"/>
  <c r="C21" i="175"/>
  <c r="B21" i="175"/>
  <c r="J9" i="175"/>
  <c r="H9" i="175"/>
  <c r="G9" i="175"/>
  <c r="F9" i="175"/>
  <c r="E9" i="175"/>
  <c r="D9" i="175"/>
  <c r="C9" i="175"/>
  <c r="B9" i="175"/>
  <c r="J31" i="174"/>
  <c r="I31" i="174"/>
  <c r="H31" i="174"/>
  <c r="G31" i="174"/>
  <c r="F31" i="174"/>
  <c r="E31" i="174"/>
  <c r="D31" i="174"/>
  <c r="C31" i="174"/>
  <c r="B31" i="174"/>
  <c r="J20" i="174"/>
  <c r="I20" i="174"/>
  <c r="H20" i="174"/>
  <c r="G20" i="174"/>
  <c r="F20" i="174"/>
  <c r="E20" i="174"/>
  <c r="D20" i="174"/>
  <c r="C20" i="174"/>
  <c r="B20" i="174"/>
  <c r="J9" i="174"/>
  <c r="I9" i="174"/>
  <c r="H9" i="174"/>
  <c r="G9" i="174"/>
  <c r="F9" i="174"/>
  <c r="E9" i="174"/>
  <c r="D9" i="174"/>
  <c r="C9" i="174"/>
  <c r="B9" i="174"/>
  <c r="J33" i="165" l="1"/>
  <c r="I33" i="165"/>
  <c r="H33" i="165"/>
  <c r="G33" i="165"/>
  <c r="F33" i="165"/>
  <c r="D33" i="165"/>
  <c r="C33" i="165"/>
  <c r="B33" i="165"/>
  <c r="E32" i="165"/>
  <c r="E31" i="165"/>
  <c r="E30" i="165"/>
  <c r="E29" i="165"/>
  <c r="E28" i="165"/>
  <c r="E27" i="165"/>
  <c r="E26" i="165"/>
  <c r="E33" i="165" s="1"/>
  <c r="J24" i="165"/>
  <c r="I24" i="165"/>
  <c r="H24" i="165"/>
  <c r="G24" i="165"/>
  <c r="F24" i="165"/>
  <c r="D24" i="165"/>
  <c r="C24" i="165"/>
  <c r="B24" i="165"/>
  <c r="E23" i="165"/>
  <c r="E22" i="165"/>
  <c r="E21" i="165"/>
  <c r="E20" i="165"/>
  <c r="E19" i="165"/>
  <c r="E18" i="165"/>
  <c r="E17" i="165"/>
  <c r="E24" i="165" s="1"/>
  <c r="J15" i="165"/>
  <c r="I15" i="165"/>
  <c r="H15" i="165"/>
  <c r="G15" i="165"/>
  <c r="F15" i="165"/>
  <c r="D15" i="165"/>
  <c r="C15" i="165"/>
  <c r="B15" i="165"/>
  <c r="E14" i="165"/>
  <c r="E13" i="165"/>
  <c r="E12" i="165"/>
  <c r="E11" i="165"/>
  <c r="E10" i="165"/>
  <c r="E9" i="165"/>
  <c r="E8" i="165"/>
  <c r="E15" i="165" s="1"/>
  <c r="J6" i="165"/>
  <c r="I6" i="165"/>
  <c r="H6" i="165"/>
  <c r="G6" i="165"/>
  <c r="F6" i="165"/>
  <c r="D6" i="165"/>
  <c r="C6" i="165"/>
  <c r="B6" i="165"/>
  <c r="J45" i="164"/>
  <c r="I45" i="164"/>
  <c r="H45" i="164"/>
  <c r="G45" i="164"/>
  <c r="F45" i="164"/>
  <c r="E45" i="164"/>
  <c r="D45" i="164"/>
  <c r="C45" i="164"/>
  <c r="B45" i="164"/>
  <c r="J32" i="164"/>
  <c r="I32" i="164"/>
  <c r="H32" i="164"/>
  <c r="G32" i="164"/>
  <c r="F32" i="164"/>
  <c r="E32" i="164" s="1"/>
  <c r="D32" i="164"/>
  <c r="C32" i="164"/>
  <c r="B32" i="164"/>
  <c r="J19" i="164"/>
  <c r="I19" i="164"/>
  <c r="H19" i="164"/>
  <c r="G19" i="164"/>
  <c r="F19" i="164"/>
  <c r="E19" i="164" s="1"/>
  <c r="E6" i="164" s="1"/>
  <c r="D19" i="164"/>
  <c r="C19" i="164"/>
  <c r="B19" i="164"/>
  <c r="J6" i="164"/>
  <c r="I6" i="164"/>
  <c r="H6" i="164"/>
  <c r="G6" i="164"/>
  <c r="F6" i="164"/>
  <c r="D6" i="164"/>
  <c r="C6" i="164"/>
  <c r="B6" i="164"/>
  <c r="J30" i="163"/>
  <c r="I30" i="163"/>
  <c r="H30" i="163"/>
  <c r="G30" i="163"/>
  <c r="F30" i="163"/>
  <c r="D30" i="163"/>
  <c r="C30" i="163"/>
  <c r="B30" i="163"/>
  <c r="E29" i="163"/>
  <c r="E28" i="163"/>
  <c r="E27" i="163"/>
  <c r="E26" i="163"/>
  <c r="E25" i="163"/>
  <c r="E24" i="163"/>
  <c r="E30" i="163" s="1"/>
  <c r="J22" i="163"/>
  <c r="I22" i="163"/>
  <c r="H22" i="163"/>
  <c r="G22" i="163"/>
  <c r="F22" i="163"/>
  <c r="D22" i="163"/>
  <c r="C22" i="163"/>
  <c r="B22" i="163"/>
  <c r="E21" i="163"/>
  <c r="E20" i="163"/>
  <c r="E19" i="163"/>
  <c r="E18" i="163"/>
  <c r="E17" i="163"/>
  <c r="E16" i="163"/>
  <c r="E22" i="163" s="1"/>
  <c r="J14" i="163"/>
  <c r="I14" i="163"/>
  <c r="H14" i="163"/>
  <c r="G14" i="163"/>
  <c r="F14" i="163"/>
  <c r="D14" i="163"/>
  <c r="C14" i="163"/>
  <c r="B14" i="163"/>
  <c r="E13" i="163"/>
  <c r="E12" i="163"/>
  <c r="E11" i="163"/>
  <c r="E10" i="163"/>
  <c r="E9" i="163"/>
  <c r="E8" i="163"/>
  <c r="E14" i="163" s="1"/>
  <c r="J6" i="163"/>
  <c r="I6" i="163"/>
  <c r="H6" i="163"/>
  <c r="G6" i="163"/>
  <c r="F6" i="163"/>
  <c r="D6" i="163"/>
  <c r="C6" i="163"/>
  <c r="B6" i="163"/>
  <c r="J75" i="162"/>
  <c r="I75" i="162"/>
  <c r="H75" i="162"/>
  <c r="G75" i="162"/>
  <c r="F75" i="162"/>
  <c r="D75" i="162"/>
  <c r="C75" i="162"/>
  <c r="B75" i="162"/>
  <c r="E74" i="162"/>
  <c r="E73" i="162"/>
  <c r="E72" i="162"/>
  <c r="E71" i="162"/>
  <c r="E70" i="162"/>
  <c r="E69" i="162"/>
  <c r="E68" i="162"/>
  <c r="E67" i="162"/>
  <c r="E66" i="162"/>
  <c r="E65" i="162"/>
  <c r="E64" i="162"/>
  <c r="E63" i="162"/>
  <c r="E62" i="162"/>
  <c r="E61" i="162"/>
  <c r="E60" i="162"/>
  <c r="E59" i="162"/>
  <c r="E58" i="162"/>
  <c r="E57" i="162"/>
  <c r="E56" i="162"/>
  <c r="E55" i="162"/>
  <c r="E54" i="162"/>
  <c r="E75" i="162" s="1"/>
  <c r="J52" i="162"/>
  <c r="I52" i="162"/>
  <c r="H52" i="162"/>
  <c r="G52" i="162"/>
  <c r="F52" i="162"/>
  <c r="D52" i="162"/>
  <c r="C52" i="162"/>
  <c r="B52" i="162"/>
  <c r="E51" i="162"/>
  <c r="E50" i="162"/>
  <c r="E49" i="162"/>
  <c r="E48" i="162"/>
  <c r="E47" i="162"/>
  <c r="E46" i="162"/>
  <c r="E45" i="162"/>
  <c r="E44" i="162"/>
  <c r="E43" i="162"/>
  <c r="E42" i="162"/>
  <c r="E41" i="162"/>
  <c r="E40" i="162"/>
  <c r="E39" i="162"/>
  <c r="E38" i="162"/>
  <c r="E37" i="162"/>
  <c r="E36" i="162"/>
  <c r="E35" i="162"/>
  <c r="E34" i="162"/>
  <c r="E33" i="162"/>
  <c r="E32" i="162"/>
  <c r="E31" i="162"/>
  <c r="E52" i="162" s="1"/>
  <c r="J29" i="162"/>
  <c r="I29" i="162"/>
  <c r="H29" i="162"/>
  <c r="G29" i="162"/>
  <c r="F29" i="162"/>
  <c r="E29" i="162" s="1"/>
  <c r="D29" i="162"/>
  <c r="C29" i="162"/>
  <c r="B29" i="162"/>
  <c r="E28" i="162"/>
  <c r="E27" i="162"/>
  <c r="E26" i="162"/>
  <c r="E25" i="162"/>
  <c r="E24" i="162"/>
  <c r="E23" i="162"/>
  <c r="E22" i="162"/>
  <c r="E21" i="162"/>
  <c r="E20" i="162"/>
  <c r="E19" i="162"/>
  <c r="E18" i="162"/>
  <c r="E17" i="162"/>
  <c r="E16" i="162"/>
  <c r="E15" i="162"/>
  <c r="E14" i="162"/>
  <c r="E13" i="162"/>
  <c r="E12" i="162"/>
  <c r="E11" i="162"/>
  <c r="E10" i="162"/>
  <c r="E9" i="162"/>
  <c r="E8" i="162"/>
  <c r="J6" i="162"/>
  <c r="I6" i="162"/>
  <c r="H6" i="162"/>
  <c r="G6" i="162"/>
  <c r="F6" i="162"/>
  <c r="E6" i="162" s="1"/>
  <c r="D6" i="162"/>
  <c r="C6" i="162"/>
  <c r="B6" i="162"/>
  <c r="E9" i="161"/>
  <c r="E8" i="161"/>
  <c r="E7" i="161"/>
  <c r="J6" i="161"/>
  <c r="I6" i="161"/>
  <c r="H6" i="161"/>
  <c r="G6" i="161"/>
  <c r="F6" i="161"/>
  <c r="E6" i="161" s="1"/>
  <c r="D6" i="161"/>
  <c r="C6" i="161"/>
  <c r="B6" i="161"/>
  <c r="E17" i="158"/>
  <c r="E16" i="158"/>
  <c r="E25" i="156"/>
  <c r="E24" i="156"/>
  <c r="E23" i="156"/>
  <c r="E22" i="156"/>
  <c r="E21" i="156"/>
  <c r="E20" i="156"/>
  <c r="E19" i="156"/>
  <c r="E18" i="156"/>
  <c r="E17" i="156"/>
  <c r="E15" i="156"/>
  <c r="E14" i="156"/>
  <c r="E13" i="156"/>
  <c r="E12" i="156"/>
  <c r="E11" i="156"/>
  <c r="E10" i="156"/>
  <c r="E9" i="156"/>
  <c r="E8" i="156"/>
  <c r="E7" i="156"/>
  <c r="J42" i="153"/>
  <c r="I42" i="153"/>
  <c r="H42" i="153"/>
  <c r="G42" i="153"/>
  <c r="E42" i="153" s="1"/>
  <c r="E41" i="153"/>
  <c r="E40" i="153"/>
  <c r="E39" i="153"/>
  <c r="J32" i="153"/>
  <c r="E32" i="153"/>
  <c r="C32" i="153"/>
  <c r="B32" i="153"/>
  <c r="E31" i="153"/>
  <c r="E30" i="153"/>
  <c r="E29" i="153"/>
  <c r="E28" i="153"/>
  <c r="E27" i="153"/>
  <c r="E26" i="153"/>
  <c r="E25" i="153"/>
  <c r="J23" i="153"/>
  <c r="E23" i="153"/>
  <c r="C23" i="153"/>
  <c r="B23" i="153"/>
  <c r="E22" i="153"/>
  <c r="E21" i="153"/>
  <c r="E20" i="153"/>
  <c r="E19" i="153"/>
  <c r="E18" i="153"/>
  <c r="E17" i="153"/>
  <c r="E16" i="153"/>
  <c r="J14" i="153"/>
  <c r="C14" i="153"/>
  <c r="B14" i="153"/>
  <c r="J32" i="152"/>
  <c r="I32" i="152"/>
  <c r="H32" i="152"/>
  <c r="G32" i="152"/>
  <c r="E32" i="152" s="1"/>
  <c r="B32" i="152"/>
  <c r="E31" i="152"/>
  <c r="E30" i="152"/>
  <c r="E29" i="152"/>
  <c r="E28" i="152"/>
  <c r="E27" i="152"/>
  <c r="E26" i="152"/>
  <c r="E25" i="152"/>
  <c r="J23" i="152"/>
  <c r="H23" i="152"/>
  <c r="G23" i="152"/>
  <c r="B23" i="152"/>
  <c r="J14" i="152"/>
  <c r="H14" i="152"/>
  <c r="G14" i="152"/>
  <c r="B14" i="152"/>
  <c r="I17" i="145"/>
  <c r="H17" i="145"/>
  <c r="G17" i="145"/>
  <c r="F17" i="145"/>
  <c r="E17" i="145"/>
  <c r="D17" i="145"/>
  <c r="C17" i="145"/>
  <c r="B17" i="145"/>
  <c r="I11" i="145"/>
  <c r="H11" i="145"/>
  <c r="G11" i="145"/>
  <c r="F11" i="145"/>
  <c r="E11" i="145"/>
  <c r="D11" i="145"/>
  <c r="C11" i="145"/>
  <c r="B11" i="145"/>
  <c r="E6" i="165" l="1"/>
  <c r="E6" i="163"/>
  <c r="E8" i="143" l="1"/>
  <c r="E7" i="143"/>
</calcChain>
</file>

<file path=xl/sharedStrings.xml><?xml version="1.0" encoding="utf-8"?>
<sst xmlns="http://schemas.openxmlformats.org/spreadsheetml/2006/main" count="1818" uniqueCount="786">
  <si>
    <t>نسبة الاشغال في المنشآت الفندقية</t>
  </si>
  <si>
    <t xml:space="preserve">عدد نزلاء المنشآت الفندقية حسب الجنسية </t>
  </si>
  <si>
    <t>الارقام القياسية لاسعار الانتاج الصناعي</t>
  </si>
  <si>
    <t>الارقام القياسية لكميات الانتاج الصناعي</t>
  </si>
  <si>
    <t>أهم احصاءات سوق ابوظبي للاوراق المالية</t>
  </si>
  <si>
    <t>اعداد القادمون والمغادرون حسب اقليم المغادرة والوصول</t>
  </si>
  <si>
    <t>ربع 1</t>
  </si>
  <si>
    <t>ربع 2</t>
  </si>
  <si>
    <t>ربع 3</t>
  </si>
  <si>
    <t>البيان</t>
  </si>
  <si>
    <t>ربع 4</t>
  </si>
  <si>
    <t>اجمالي التجارة الخارجية عبر منافذ إمارة ابوظبي</t>
  </si>
  <si>
    <t xml:space="preserve">اسعار مواد البناء </t>
  </si>
  <si>
    <t>الأرقام القياسية لتكاليف الانشاءات</t>
  </si>
  <si>
    <t>الصادرات غير النفطية حسب تصنيف الفئات الاقتصادية الواسعة (BEC)</t>
  </si>
  <si>
    <t>السلع المعاد تصديرها حسب تصنيف الفئات الاقتصادية الواسعة (BEC)</t>
  </si>
  <si>
    <t>الواردات حسب تصنيف الفئات الاقتصادية الواسعة (BEC)</t>
  </si>
  <si>
    <t>الصادرات غير النفطية حسب اقسام النظام المنسق</t>
  </si>
  <si>
    <t>السلع المعاد تصديرها حسب اقسام النظام المنسق</t>
  </si>
  <si>
    <t>الواردات حسب اقسام النظام المنسق</t>
  </si>
  <si>
    <t xml:space="preserve">الصادرات غير النفطية حسب الاقاليم الجغرافية </t>
  </si>
  <si>
    <t xml:space="preserve">السلع المعاد تصديرها حسب الاقاليم الجغرافية </t>
  </si>
  <si>
    <t xml:space="preserve">الواردات حسب الاقاليم الجغرافية </t>
  </si>
  <si>
    <t>الصادرات غير النفطية حسب أهم الشركاء التجاريين</t>
  </si>
  <si>
    <t>السلع المعاد تصديرها حسب أهم الشركاء التجاريين</t>
  </si>
  <si>
    <t>الواردات  حسب أهم الشركاء التجاريين</t>
  </si>
  <si>
    <t>المجموع</t>
  </si>
  <si>
    <t>-</t>
  </si>
  <si>
    <t>الصناعة التحويلية</t>
  </si>
  <si>
    <t>صُنع المنتجات الغذائية</t>
  </si>
  <si>
    <t>صُنع المشروبات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</si>
  <si>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</si>
  <si>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</si>
  <si>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</si>
  <si>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والفلين، باستثناء الأثاث؛ صُنع أصناف من القش ومواد الضفر</t>
  </si>
  <si>
    <t>صُنع الورق ومنتجات الورق</t>
  </si>
  <si>
    <t>الطباعة واستنساخ وسائط الإعلام المسجّلة</t>
  </si>
  <si>
    <t>صُنع فحم الكوك والمنتجات النفطية المكررة</t>
  </si>
  <si>
    <t>صُنع المواد الكيميائية والمنتجات الكيميائية</t>
  </si>
  <si>
    <t xml:space="preserve">  صُنع المواد الصيدلانية والمنتجات الدوائية الكيميائية والنباتية</t>
  </si>
  <si>
    <t xml:space="preserve"> صُنع الإطارات والأنابيب المطاطية؛ وتجديد الأسطح الخارجية للإطارات المطاطية وإعادة بنائها</t>
  </si>
  <si>
    <t>صُنع منتجات المعادن اللافلزية الأخرى</t>
  </si>
  <si>
    <t>صُنع الفلّزات القاعدية</t>
  </si>
  <si>
    <t>صُنع منتجات المعادن المشكَّلة، باستثناء الآلات والمعدات</t>
  </si>
  <si>
    <t>صُنع الحواسيب والمنتجات الإلكترونية والبصرية</t>
  </si>
  <si>
    <t>صُنع المعدات الكهربائية</t>
  </si>
  <si>
    <t>صُنع الآلات والمعدات غير المصنّفة في موضع آخر</t>
  </si>
  <si>
    <t>صُنع المركبات ذات المحرّكات والمركبات المقطورة ونصف المقطورة</t>
  </si>
  <si>
    <t>صُنع معدات النقل الأخرى</t>
  </si>
  <si>
    <t>صُنع الأثاث</t>
  </si>
  <si>
    <t>الصناعات التحويلية الأخرى</t>
  </si>
  <si>
    <t>إصلاح وتركيب الآلات والمعدات</t>
  </si>
  <si>
    <t>contents</t>
  </si>
  <si>
    <t>اعداد المباني والوحدات السكنية المنجزة في إمارة ابوظبي</t>
  </si>
  <si>
    <t xml:space="preserve">سكنية </t>
  </si>
  <si>
    <t xml:space="preserve">تجارية </t>
  </si>
  <si>
    <t xml:space="preserve">صناعية </t>
  </si>
  <si>
    <t>مرافق عامة</t>
  </si>
  <si>
    <t>زراعية</t>
  </si>
  <si>
    <t>سكنية وتجارية</t>
  </si>
  <si>
    <t>أخرى</t>
  </si>
  <si>
    <t>سكني</t>
  </si>
  <si>
    <t>سكني تجاري</t>
  </si>
  <si>
    <t>صناعي</t>
  </si>
  <si>
    <t>تجاري</t>
  </si>
  <si>
    <t>زراعي</t>
  </si>
  <si>
    <t>أبوظبي</t>
  </si>
  <si>
    <t>العين</t>
  </si>
  <si>
    <t xml:space="preserve">الإمارات </t>
  </si>
  <si>
    <t xml:space="preserve">دول مجلس التعاون الخليجي </t>
  </si>
  <si>
    <t xml:space="preserve">دول عربية أخرى </t>
  </si>
  <si>
    <t xml:space="preserve">آسيا باستثناء الدول العربية </t>
  </si>
  <si>
    <t>استراليا والمحيط الهادئ</t>
  </si>
  <si>
    <t xml:space="preserve">أفريقيا باستثناء الدول العربية </t>
  </si>
  <si>
    <t xml:space="preserve">أوروبا </t>
  </si>
  <si>
    <t xml:space="preserve">أمريكا الشمالية وأمريكا الجنوبية </t>
  </si>
  <si>
    <t xml:space="preserve">غير مبيّن </t>
  </si>
  <si>
    <t>عدد الشركات المحلية المدرجة</t>
  </si>
  <si>
    <t>عدد الشركات الأجنبية المدرجة</t>
  </si>
  <si>
    <t>القيمة السوقية (مليار درهم)</t>
  </si>
  <si>
    <t>قيمة الأسهم المتداولة (مليار درهم)</t>
  </si>
  <si>
    <t>معدل دوران الأسهم (%)
(عدد الأسهم المحلية المتداولة / عدد الأسهم المحلية المصدرة)</t>
  </si>
  <si>
    <t>مؤشر سوق أبوظبي للأوراق المالية (نقطة)</t>
  </si>
  <si>
    <t>الجزر</t>
  </si>
  <si>
    <t>متوسط درجة الحرارة الصغرى</t>
  </si>
  <si>
    <t>أقوى الزخات في يوم واحد</t>
  </si>
  <si>
    <t>المجموع الشهري</t>
  </si>
  <si>
    <t>المتوسط</t>
  </si>
  <si>
    <t>القيمة العظمى</t>
  </si>
  <si>
    <t>متوسط القيم العظمى</t>
  </si>
  <si>
    <t>متوسط الرطوبة الصغرى</t>
  </si>
  <si>
    <t>متوسط الرطوبة العظمى</t>
  </si>
  <si>
    <t>القيمة الصغرى</t>
  </si>
  <si>
    <t>(مليون درهم)</t>
  </si>
  <si>
    <t>صُنع الخشب ومنتجات الخشب والفلين، باستثناء
 الأثاث؛ صُنع أصناف من القش ومواد الضفر</t>
  </si>
  <si>
    <t xml:space="preserve">  صُنع المواد الصيدلانية والمنتجات الدوائية الكيميائية
 والنباتية</t>
  </si>
  <si>
    <t xml:space="preserve"> صُنع الإطارات والأنابيب المطاطية؛ وتجديد الأسطح
 الخارجية للإطارات المطاطية وإعادة بنائها</t>
  </si>
  <si>
    <t>الأرقام القياسيه حسب النشاط</t>
  </si>
  <si>
    <t>نسبة الإشغال</t>
  </si>
  <si>
    <t>متوسط درجة الحرارة العظمى</t>
  </si>
  <si>
    <t>متوسط الضغط الجوي</t>
  </si>
  <si>
    <t xml:space="preserve">المتوسط الشهري </t>
  </si>
  <si>
    <t>المتوسط اليومي لعدد ساعات سطوع الشمس</t>
  </si>
  <si>
    <t>الواردات</t>
  </si>
  <si>
    <t>الصادرات غير النفطية</t>
  </si>
  <si>
    <t>المعاد تصديره</t>
  </si>
  <si>
    <t>المصدر: دائرة المالية – إدارة الجمارك</t>
  </si>
  <si>
    <t>حيوانات حية ومنتجات المملكة الحيوانية</t>
  </si>
  <si>
    <t>منتجات نباتية</t>
  </si>
  <si>
    <t>شحوم ودهون وزيوت حيوانية أو نباتية</t>
  </si>
  <si>
    <t>منتجات الأغذية، مشروبات، سوائل كحولية وتبغ</t>
  </si>
  <si>
    <t>منتجات معدنية</t>
  </si>
  <si>
    <t>منتجات الصناعات الكيماوية أو الصناعات المرتبطة بها</t>
  </si>
  <si>
    <t>لدائن ومصنوعاتها، مطاط ومصنوعاته</t>
  </si>
  <si>
    <t>مصنوعات جلدية، أصناف عدة الحيوانات ولوازم السفر</t>
  </si>
  <si>
    <t>خشب ومصنوعاته، فلين، أصناف صناعتي الحصر والسلال</t>
  </si>
  <si>
    <t>عجينة الخشب، نفايات وفضلات ورق، وورق مقوى ومصنوعاته</t>
  </si>
  <si>
    <t>مواد نسيجية ومصنوعاتها</t>
  </si>
  <si>
    <t>أحذية، مظلات، أصناف من ريش، أزهار اصطناعية وشعر بشري</t>
  </si>
  <si>
    <t>مصنوعات من حجر، ميكا، منتجات من خزف، زجاج و مصنوعاته</t>
  </si>
  <si>
    <t>لؤلؤ، أحجار كريمة، معادن  ثمينة ومصنوعات هذه المواد</t>
  </si>
  <si>
    <t>معادن عادية ومصنوعاتها</t>
  </si>
  <si>
    <t>آلات، أجهزة تسجيل، إذاعة الصوت والصور ولوازمها</t>
  </si>
  <si>
    <t>معدات نقل</t>
  </si>
  <si>
    <t>أجهزة بصرية، فوتوغرافية، طبية، أدوات موسيقية ولوازمها</t>
  </si>
  <si>
    <t>سلع ومنتجات مختلفة</t>
  </si>
  <si>
    <t>تحف فنية،  قطع للمجموعات وقطع أثرية</t>
  </si>
  <si>
    <t>مجموع الواردات</t>
  </si>
  <si>
    <t>مجموع الصادرات غير النفطية</t>
  </si>
  <si>
    <t>مجموع المعاد تصديره</t>
  </si>
  <si>
    <t>المصدر: مركز الإحصاء - أبوظبي</t>
  </si>
  <si>
    <t>أفريقيا</t>
  </si>
  <si>
    <t>آسيا</t>
  </si>
  <si>
    <t>أستراليا وأوقيانوسيا</t>
  </si>
  <si>
    <t>أوروبا</t>
  </si>
  <si>
    <t>أمريكا الشمالية</t>
  </si>
  <si>
    <t>أمريكا الجنوبية</t>
  </si>
  <si>
    <t>الورادات</t>
  </si>
  <si>
    <t>المملكة العربية السعودية</t>
  </si>
  <si>
    <t>اليابان</t>
  </si>
  <si>
    <t>ألمانيا</t>
  </si>
  <si>
    <t>المملكة المتحدة</t>
  </si>
  <si>
    <t>الصين</t>
  </si>
  <si>
    <t>فرنسا</t>
  </si>
  <si>
    <t>مجموع الورادات</t>
  </si>
  <si>
    <t>سنغافورة</t>
  </si>
  <si>
    <t>الهند</t>
  </si>
  <si>
    <t>الكويت</t>
  </si>
  <si>
    <t>مطار العين</t>
  </si>
  <si>
    <t xml:space="preserve">مطار أبوظبي </t>
  </si>
  <si>
    <t>المصدر شركة أبوظبي للمطارات</t>
  </si>
  <si>
    <t>حركة نقل البضائع بالطن ( وارد)</t>
  </si>
  <si>
    <t>حركة نقل البضائع بالطن (صادر)</t>
  </si>
  <si>
    <t>حركة الطرود بالطن ( وارد)</t>
  </si>
  <si>
    <t>حركة الطرود بالطن ( صادر)</t>
  </si>
  <si>
    <t xml:space="preserve">القادمون </t>
  </si>
  <si>
    <t>دول مجلس التعاون الخليجي</t>
  </si>
  <si>
    <t>الدول العربية الأخرى</t>
  </si>
  <si>
    <t>آسيا (باستثناء الدول العربية)</t>
  </si>
  <si>
    <t>أمريكا اللاتينية</t>
  </si>
  <si>
    <t>أفريقيا (باستثناء الدول العربية)</t>
  </si>
  <si>
    <t>أستراليا</t>
  </si>
  <si>
    <t xml:space="preserve">المغادرون </t>
  </si>
  <si>
    <t>المنطقة</t>
  </si>
  <si>
    <t>1.2.1</t>
  </si>
  <si>
    <t>1.2.2</t>
  </si>
  <si>
    <t>1.2.3</t>
  </si>
  <si>
    <t>1.2.4</t>
  </si>
  <si>
    <t>1.3.1</t>
  </si>
  <si>
    <t>1.3.4</t>
  </si>
  <si>
    <t>1.3.5</t>
  </si>
  <si>
    <t>1.3.6</t>
  </si>
  <si>
    <t>1.3.7</t>
  </si>
  <si>
    <t>1.3.8</t>
  </si>
  <si>
    <t>1.3.9</t>
  </si>
  <si>
    <t>1.4.1</t>
  </si>
  <si>
    <t>1.4.2</t>
  </si>
  <si>
    <t>1.4.3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</si>
  <si>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</si>
  <si>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</si>
  <si>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</si>
  <si>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</si>
  <si>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</si>
  <si>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</si>
  <si>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</si>
  <si>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</si>
  <si>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3.1.1</t>
  </si>
  <si>
    <t>3.1.2</t>
  </si>
  <si>
    <t>3.1.3</t>
  </si>
  <si>
    <t>3.1.4</t>
  </si>
  <si>
    <t>3.1.5</t>
  </si>
  <si>
    <t>3.1.6</t>
  </si>
  <si>
    <t>3.1.7</t>
  </si>
  <si>
    <t>(درجة مئوية)</t>
  </si>
  <si>
    <t>(مليمتر)</t>
  </si>
  <si>
    <t>(عقدة)</t>
  </si>
  <si>
    <t>(هيكتوباسكال)</t>
  </si>
  <si>
    <t>(%)</t>
  </si>
  <si>
    <t>(ساعة)</t>
  </si>
  <si>
    <t>(وات/م2/ساعة)</t>
  </si>
  <si>
    <t>2.2.9</t>
  </si>
  <si>
    <t>عدد زوّار المتاحف</t>
  </si>
  <si>
    <r>
      <t>اسم الجدول</t>
    </r>
    <r>
      <rPr>
        <b/>
        <sz val="12"/>
        <color theme="0"/>
        <rFont val="Calibri"/>
        <family val="2"/>
        <scheme val="minor"/>
      </rPr>
      <t/>
    </r>
  </si>
  <si>
    <t>حركة النقل الجوي حسب المطار</t>
  </si>
  <si>
    <t>1.4.4</t>
  </si>
  <si>
    <t>1.4.5</t>
  </si>
  <si>
    <t>1.4.6</t>
  </si>
  <si>
    <t>1.4.7</t>
  </si>
  <si>
    <t>1.4.8</t>
  </si>
  <si>
    <t>1.4.9</t>
  </si>
  <si>
    <t>1.4.10</t>
  </si>
  <si>
    <t>1.4.11</t>
  </si>
  <si>
    <t>1.4.12</t>
  </si>
  <si>
    <t>1.4.13</t>
  </si>
  <si>
    <t>ذ</t>
  </si>
  <si>
    <t>منطقة أبوظبي</t>
  </si>
  <si>
    <t>منطقة العين</t>
  </si>
  <si>
    <t>القطاع</t>
  </si>
  <si>
    <t>التعليم الحكومي</t>
  </si>
  <si>
    <t>التعليم الخاص</t>
  </si>
  <si>
    <t>النوع</t>
  </si>
  <si>
    <t>ذكور</t>
  </si>
  <si>
    <t>إناث</t>
  </si>
  <si>
    <t xml:space="preserve">المدارس حسب المنطقة </t>
  </si>
  <si>
    <t xml:space="preserve">المدارس حسب القطاع </t>
  </si>
  <si>
    <t>الطلاب حسب المنطقة</t>
  </si>
  <si>
    <t xml:space="preserve">الطلاب حسب القطاع </t>
  </si>
  <si>
    <t>الطلاب حسب النوع</t>
  </si>
  <si>
    <t>المعلمون حسب المنطقة</t>
  </si>
  <si>
    <t>المعلمون حسب القطاع</t>
  </si>
  <si>
    <t>المعلمون حسب النوع</t>
  </si>
  <si>
    <t xml:space="preserve">متوسط درجات الحرارة العظمى والصغرى </t>
  </si>
  <si>
    <t>عمان</t>
  </si>
  <si>
    <t xml:space="preserve">   </t>
  </si>
  <si>
    <t>1.2.5</t>
  </si>
  <si>
    <t>لأرقام القياسية لأسعار المستهلك</t>
  </si>
  <si>
    <t>الولايات المتحدة الأمريكية</t>
  </si>
  <si>
    <t>مملكة البحرين</t>
  </si>
  <si>
    <t>حركة نقل البضائع  بالطن ( وارد)</t>
  </si>
  <si>
    <t>حركة نقل البضائع  بالطن (صادر)</t>
  </si>
  <si>
    <t>هولندا</t>
  </si>
  <si>
    <t>منطقة  أبوظبي</t>
  </si>
  <si>
    <t xml:space="preserve"> منطقة العين</t>
  </si>
  <si>
    <t>منطقة الظفرة</t>
  </si>
  <si>
    <t xml:space="preserve"> منطقة أبوظبي</t>
  </si>
  <si>
    <t xml:space="preserve"> منطقةأبوظبي</t>
  </si>
  <si>
    <t>أسلحة وذخائر، أجزاؤها ولوازمها</t>
  </si>
  <si>
    <t>الكونغو</t>
  </si>
  <si>
    <t>مصر</t>
  </si>
  <si>
    <t>إجمالي الفوائد المدفوعة</t>
  </si>
  <si>
    <t>صافي الفوائد للبنوك التجارية</t>
  </si>
  <si>
    <t>صافي الدخل من البنوك الإسلامية</t>
  </si>
  <si>
    <t>صافي الدخل</t>
  </si>
  <si>
    <t>المصدر: مصرف الإمارات المركزي</t>
  </si>
  <si>
    <t>صافي الفوائد</t>
  </si>
  <si>
    <t>دخل الاستثمار</t>
  </si>
  <si>
    <t>دخول أخرى</t>
  </si>
  <si>
    <t>أنواع الدخل</t>
  </si>
  <si>
    <t>عدد العاملين</t>
  </si>
  <si>
    <t>نصيب العامل من تعويضات العاملين (شهري، درهم)</t>
  </si>
  <si>
    <t>القرض الشخصي</t>
  </si>
  <si>
    <t>القرض التجاري</t>
  </si>
  <si>
    <t>السحب على المكشوف</t>
  </si>
  <si>
    <t>إيصالات أمانة</t>
  </si>
  <si>
    <t>القروض والسلف الأخرى</t>
  </si>
  <si>
    <t>التوفير</t>
  </si>
  <si>
    <t>أكثر من سنة</t>
  </si>
  <si>
    <t>سنة</t>
  </si>
  <si>
    <t>6 شهور</t>
  </si>
  <si>
    <t>3 شهور</t>
  </si>
  <si>
    <t>شهرين</t>
  </si>
  <si>
    <t>شهر</t>
  </si>
  <si>
    <t>حتى أسبوع</t>
  </si>
  <si>
    <t>المصدر : المركز الوطني للأرصاد الجوية والزلازل</t>
  </si>
  <si>
    <t>المصدر: بلديات مدينة أبوظبي ومدينة العين ومنطقة الظفرة</t>
  </si>
  <si>
    <t xml:space="preserve">المصدر: دائرة الثقافة والسياحة </t>
  </si>
  <si>
    <t>المصدر: شركة أبوظبي للمطارات / مطار أبوظبي الدولي</t>
  </si>
  <si>
    <t>ملاحظة: تستثني هذه البيانات المسافرين الذين واصلوا سفرياتهم على نفس الرحلة</t>
  </si>
  <si>
    <t xml:space="preserve">المصدر: سوق أبوظبي للاوراق المالية </t>
  </si>
  <si>
    <t>إحصاءات البنوك</t>
  </si>
  <si>
    <t>الظفرة</t>
  </si>
  <si>
    <t xml:space="preserve">منطقة الظفرة </t>
  </si>
  <si>
    <t>كوريا الجنوبية</t>
  </si>
  <si>
    <t>مليون درهم</t>
  </si>
  <si>
    <t>ملاحظة: البيانات تشمل عدد رخص البناء الجديد و الإضافات فقط</t>
  </si>
  <si>
    <t>عدد رخص البناء الصادرة حسب استخدام المبنى</t>
  </si>
  <si>
    <t>الربع الأول 2018</t>
  </si>
  <si>
    <t>* تقديرات أولية</t>
  </si>
  <si>
    <r>
      <rPr>
        <b/>
        <sz val="10"/>
        <color rgb="FFFF0000"/>
        <rFont val="Tahoma"/>
        <family val="2"/>
      </rPr>
      <t>*</t>
    </r>
    <r>
      <rPr>
        <b/>
        <sz val="10"/>
        <color theme="0"/>
        <rFont val="Tahoma"/>
        <family val="2"/>
      </rPr>
      <t>2018</t>
    </r>
  </si>
  <si>
    <t>الأردن</t>
  </si>
  <si>
    <r>
      <rPr>
        <b/>
        <sz val="11"/>
        <color rgb="FF974706"/>
        <rFont val="Tahoma"/>
        <family val="2"/>
      </rPr>
      <t xml:space="preserve"> جدول 1.2.2 </t>
    </r>
    <r>
      <rPr>
        <b/>
        <sz val="11"/>
        <color rgb="FFD6A461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الارقام القياسية لكميات الانتاج الصناعي (2012 = 100)</t>
    </r>
  </si>
  <si>
    <r>
      <rPr>
        <b/>
        <sz val="11"/>
        <color rgb="FF974706"/>
        <rFont val="Tahoma"/>
        <family val="2"/>
      </rPr>
      <t xml:space="preserve"> جدول 1.2.1  </t>
    </r>
    <r>
      <rPr>
        <b/>
        <sz val="11"/>
        <color theme="1" tint="0.34998626667073579"/>
        <rFont val="Tahoma"/>
        <family val="2"/>
      </rPr>
      <t>الارقام القياسية لاسعار الانتاج الصناعي (2012 = 100)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</si>
  <si>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 xml:space="preserve">جدول 3.1.1 </t>
    </r>
    <r>
      <rPr>
        <b/>
        <sz val="11"/>
        <color rgb="FF626262"/>
        <rFont val="Tahoma"/>
        <family val="2"/>
      </rPr>
      <t>متوسط درجات الحرارة العظمى والصغرى حسب المنطقة للربع الأول من عام 2018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</si>
  <si>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 xml:space="preserve">جدول  3.1.5 </t>
    </r>
    <r>
      <rPr>
        <b/>
        <sz val="11"/>
        <color rgb="FF626262"/>
        <rFont val="Tahoma"/>
        <family val="2"/>
      </rPr>
      <t>متوسط الرطوبة النسبية حسب المنطقة للربع الأول من عام 2018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</si>
  <si>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3.1.6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626262"/>
        <rFont val="Tahoma"/>
        <family val="2"/>
      </rPr>
      <t>المتوسط اليومي لعدد ساعات سطوع الشمس حسب المنطقة للربع الأول من عام 2018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</si>
  <si>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3.1.7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متوسط المجموع اليومي لشدة الإشعاع الشمسي حسب المنطقة للربع الأول من عام 2018</t>
    </r>
  </si>
  <si>
    <t>المصدر: دائرة التعليم والمعرفة</t>
  </si>
  <si>
    <r>
      <rPr>
        <b/>
        <sz val="10"/>
        <color rgb="FFFF0000"/>
        <rFont val="Tahoma"/>
        <family val="2"/>
      </rPr>
      <t>*</t>
    </r>
    <r>
      <rPr>
        <b/>
        <sz val="10"/>
        <color theme="0"/>
        <rFont val="Tahoma"/>
        <family val="2"/>
      </rPr>
      <t>2017</t>
    </r>
  </si>
  <si>
    <t xml:space="preserve">بالأسعار الجارية </t>
  </si>
  <si>
    <t xml:space="preserve">الناتج المحلي الإجمالي  </t>
  </si>
  <si>
    <t>*تقديرات أولية</t>
  </si>
  <si>
    <r>
      <rPr>
        <b/>
        <sz val="11"/>
        <color rgb="FF974706"/>
        <rFont val="Tahoma"/>
        <family val="2"/>
      </rPr>
      <t xml:space="preserve"> جدول 1.2.3</t>
    </r>
    <r>
      <rPr>
        <b/>
        <sz val="11"/>
        <color rgb="FFD6A461"/>
        <rFont val="Tahoma"/>
        <family val="2"/>
      </rPr>
      <t xml:space="preserve">  </t>
    </r>
    <r>
      <rPr>
        <b/>
        <sz val="11"/>
        <color theme="1" tint="0.34998626667073579"/>
        <rFont val="Tahoma"/>
        <family val="2"/>
      </rPr>
      <t>الأرقام القياسية الربعية لتكاليف الإنشاءات حسب 
المجموعات الرئيسية (2013 = 100)</t>
    </r>
  </si>
  <si>
    <t>مواد الإنشاء</t>
  </si>
  <si>
    <t>مواد التشطيبات</t>
  </si>
  <si>
    <t>مواد الأعمال الكهربائية</t>
  </si>
  <si>
    <t>الأعمال الميكانيكية - مواد التصريف الصحي</t>
  </si>
  <si>
    <t>الأعمال الميكانيكية - مكافحة الحريق</t>
  </si>
  <si>
    <t>الأعمال الميكانيكية - التكييف</t>
  </si>
  <si>
    <t>المعدات</t>
  </si>
  <si>
    <t>القوة العاملة</t>
  </si>
  <si>
    <t>الخدمات</t>
  </si>
  <si>
    <t>التأمينات والكفالات</t>
  </si>
  <si>
    <t>الإسمنت</t>
  </si>
  <si>
    <t>البحص والرمل</t>
  </si>
  <si>
    <t>الخرسانة</t>
  </si>
  <si>
    <t>الحديد</t>
  </si>
  <si>
    <t>الخشب</t>
  </si>
  <si>
    <t>الطابوق</t>
  </si>
  <si>
    <t>مواد التسقيف</t>
  </si>
  <si>
    <t>المواد العازلة</t>
  </si>
  <si>
    <t>لفائف الأغشية</t>
  </si>
  <si>
    <t>الحجر الطبيعي</t>
  </si>
  <si>
    <t>البلاط و الرخام</t>
  </si>
  <si>
    <t>الأدوات الصحية</t>
  </si>
  <si>
    <t>أطقم حمام كاملة من دون اللوازم</t>
  </si>
  <si>
    <t>أطقم حمام كامل باللوازم جميعها ملون</t>
  </si>
  <si>
    <t>مجلى ستانلس ستيل كامل مع الخلاط</t>
  </si>
  <si>
    <t>الأسقـــف المستعــارة</t>
  </si>
  <si>
    <t>الأصباغ</t>
  </si>
  <si>
    <t>الزجاج</t>
  </si>
  <si>
    <t>الأنابيب</t>
  </si>
  <si>
    <t>أنابيب (PVC)</t>
  </si>
  <si>
    <t>أنابيب (uPVC)</t>
  </si>
  <si>
    <t>الأسلاك</t>
  </si>
  <si>
    <t>للمبنى</t>
  </si>
  <si>
    <t>للشقة</t>
  </si>
  <si>
    <t>الأبراج السكنية</t>
  </si>
  <si>
    <t>كابلات الكهرباء</t>
  </si>
  <si>
    <t>معدات النقل</t>
  </si>
  <si>
    <t>العمالة</t>
  </si>
  <si>
    <t>الديزل</t>
  </si>
  <si>
    <t>ملاحظة: علامة (-) تدل على أن البيانات غير متوفرة</t>
  </si>
  <si>
    <r>
      <t xml:space="preserve"> </t>
    </r>
    <r>
      <rPr>
        <b/>
        <sz val="9"/>
        <color rgb="FF974706"/>
        <rFont val="Tahoma"/>
        <family val="2"/>
      </rPr>
      <t>جدول</t>
    </r>
    <r>
      <rPr>
        <b/>
        <sz val="9"/>
        <color rgb="FFD6A461"/>
        <rFont val="Tahoma"/>
        <family val="2"/>
      </rPr>
      <t xml:space="preserve"> </t>
    </r>
    <r>
      <rPr>
        <b/>
        <sz val="9"/>
        <color rgb="FF974706"/>
        <rFont val="Tahoma"/>
        <family val="2"/>
      </rPr>
      <t>1.2.5</t>
    </r>
    <r>
      <rPr>
        <b/>
        <sz val="9"/>
        <color rgb="FFD6A461"/>
        <rFont val="Tahoma"/>
        <family val="2"/>
      </rPr>
      <t xml:space="preserve"> </t>
    </r>
    <r>
      <rPr>
        <b/>
        <sz val="9"/>
        <color theme="1" tint="0.34998626667073579"/>
        <rFont val="Tahoma"/>
        <family val="2"/>
      </rPr>
      <t xml:space="preserve"> الأرقام القياسية لأسعار المستهلك بحسب مجموعات الإنفاق الرئيسية (2014 = 100)</t>
    </r>
  </si>
  <si>
    <t>مجموعات السلع والخدمات</t>
  </si>
  <si>
    <t>الوزن</t>
  </si>
  <si>
    <t>Weights</t>
  </si>
  <si>
    <t>الرقم العــــــام</t>
  </si>
  <si>
    <t xml:space="preserve">الاغذية والمشروبات </t>
  </si>
  <si>
    <t>التبغ</t>
  </si>
  <si>
    <t>الملابس والاحذية</t>
  </si>
  <si>
    <t>السكن، والمياه، والكهرباء، والغاز، وأنواع الوقود الاخرى</t>
  </si>
  <si>
    <t>التجهيزات والمعدات المنزلية واعمال الصيانة الاعتيادية للبيوت</t>
  </si>
  <si>
    <t>الصحة</t>
  </si>
  <si>
    <t>النقل</t>
  </si>
  <si>
    <t>الاتصالات</t>
  </si>
  <si>
    <t>الترويح والثقافة</t>
  </si>
  <si>
    <t>التعليم</t>
  </si>
  <si>
    <t>المطاعم والفنادق</t>
  </si>
  <si>
    <t>سلع وخدمات متنوعة</t>
  </si>
  <si>
    <t>1.1.1</t>
  </si>
  <si>
    <t xml:space="preserve">متوسط هطول الأمطار حسب المنطقة </t>
  </si>
  <si>
    <t xml:space="preserve">متوسط سرعة الرياح حسب المنطقة </t>
  </si>
  <si>
    <t xml:space="preserve">متوسط الضغط الجوي حسب المنطقة </t>
  </si>
  <si>
    <t xml:space="preserve">متوسط الرطوبة النسبية حسب المنطقة </t>
  </si>
  <si>
    <t>المتوسط اليومي لعدد ساعات سطوع الشمس حسب المنطقة</t>
  </si>
  <si>
    <t xml:space="preserve">متوسط المجموع اليومي لشدة الإشعاع الشمسي حسب المنطقة </t>
  </si>
  <si>
    <t>Region</t>
  </si>
  <si>
    <t>ربع 1
Q 1</t>
  </si>
  <si>
    <t>ربع 2
Q 2</t>
  </si>
  <si>
    <t>ربع 3
Q 3</t>
  </si>
  <si>
    <t>ربع 4
Q 4</t>
  </si>
  <si>
    <t>Abu Dhabi Region</t>
  </si>
  <si>
    <t xml:space="preserve">Al Ain Region </t>
  </si>
  <si>
    <t xml:space="preserve">Al Dhafra Region </t>
  </si>
  <si>
    <t>Total</t>
  </si>
  <si>
    <t>Source: Department of Education and Knowledge</t>
  </si>
  <si>
    <t xml:space="preserve"> Sector</t>
  </si>
  <si>
    <t>Government Education</t>
  </si>
  <si>
    <t>Private Education</t>
  </si>
  <si>
    <t>Gender</t>
  </si>
  <si>
    <t>Males</t>
  </si>
  <si>
    <t>Females</t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</si>
  <si>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2.2.6</t>
    </r>
    <r>
      <rPr>
        <b/>
        <sz val="11"/>
        <color rgb="FF5E6A71"/>
        <rFont val="Tahoma"/>
        <family val="2"/>
      </rPr>
      <t xml:space="preserve">  المعلمون حسب المنطقة للربع الأول من عام 2018</t>
    </r>
  </si>
  <si>
    <r>
      <rPr>
        <b/>
        <sz val="11"/>
        <color rgb="FF6E91A8"/>
        <rFont val="Tahoma"/>
        <family val="2"/>
      </rPr>
      <t>Table 2.2.6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Teachers by Region for the First Quarter of 2018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</si>
  <si>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2.2.7</t>
    </r>
    <r>
      <rPr>
        <b/>
        <sz val="11"/>
        <color rgb="FF5E6A7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المعلمون حسب القطاع للربع الأول من عام 2018</t>
    </r>
  </si>
  <si>
    <r>
      <rPr>
        <b/>
        <sz val="11"/>
        <color rgb="FF6E91A8"/>
        <rFont val="Tahoma"/>
        <family val="2"/>
      </rPr>
      <t>Table 2.2.7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Teachers by Sector for the First Quarter of 2018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</si>
  <si>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2.2.8</t>
    </r>
    <r>
      <rPr>
        <b/>
        <sz val="11"/>
        <color rgb="FF5E6A7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المعلمون حسب النوع للربع الأول من عام 2018</t>
    </r>
  </si>
  <si>
    <r>
      <rPr>
        <b/>
        <sz val="11"/>
        <color rgb="FF6E91A8"/>
        <rFont val="Tahoma"/>
        <family val="2"/>
      </rPr>
      <t>Table 2.2.8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Teachers by Gender for the First Quarter of 2018</t>
    </r>
  </si>
  <si>
    <r>
      <rPr>
        <b/>
        <sz val="11"/>
        <color rgb="FFA2AC72"/>
        <rFont val="Tahoma"/>
        <family val="2"/>
      </rPr>
      <t>Table 3.1.1</t>
    </r>
    <r>
      <rPr>
        <b/>
        <sz val="11"/>
        <color rgb="FF595959"/>
        <rFont val="Tahoma"/>
        <family val="2"/>
      </rPr>
      <t xml:space="preserve"> Mean Maximum and Minimum Temperature by Region for the First Quarter of 2018</t>
    </r>
  </si>
  <si>
    <t>(Degrees celcious)</t>
  </si>
  <si>
    <t>Item</t>
  </si>
  <si>
    <r>
      <t xml:space="preserve">ربع 4 </t>
    </r>
    <r>
      <rPr>
        <b/>
        <sz val="10"/>
        <color theme="0"/>
        <rFont val="Tahoma"/>
        <family val="2"/>
      </rPr>
      <t xml:space="preserve">
Q 4</t>
    </r>
  </si>
  <si>
    <t>Average Maximum Tempurature</t>
  </si>
  <si>
    <t>Average Minimum Tempurature</t>
  </si>
  <si>
    <t>Al Ain Region</t>
  </si>
  <si>
    <t>Al Dhafra Region</t>
  </si>
  <si>
    <t>Islands</t>
  </si>
  <si>
    <t>Source: National Center for Meteorology and Seismology</t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</si>
  <si>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3.1.2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626262"/>
        <rFont val="Tahoma"/>
        <family val="2"/>
      </rPr>
      <t xml:space="preserve"> إحصاءات هطول الأمطارحسب المنطقة للربع الأول من عام 2018</t>
    </r>
  </si>
  <si>
    <r>
      <rPr>
        <b/>
        <sz val="11"/>
        <color rgb="FFA2AC72"/>
        <rFont val="Tahoma"/>
        <family val="2"/>
      </rPr>
      <t xml:space="preserve">Table 3.1.2 </t>
    </r>
    <r>
      <rPr>
        <b/>
        <sz val="11"/>
        <color theme="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Rainfall Statistics by Region for the First Quarter of 2018</t>
    </r>
  </si>
  <si>
    <t>(Millimeters)</t>
  </si>
  <si>
    <t xml:space="preserve">The Heaviest fall in one day </t>
  </si>
  <si>
    <t>Monthly Total</t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</si>
  <si>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3.1.3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إحصاءات سرعة الرياح حسب المنطقة للربع الأول من عام 2018</t>
    </r>
  </si>
  <si>
    <r>
      <rPr>
        <b/>
        <sz val="11"/>
        <color rgb="FFA2AC72"/>
        <rFont val="Tahoma"/>
        <family val="2"/>
      </rPr>
      <t xml:space="preserve">Table 3.1.3 </t>
    </r>
    <r>
      <rPr>
        <b/>
        <sz val="11"/>
        <color theme="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Wind Speed Statistics by Region for the First Quarter of 2018</t>
    </r>
  </si>
  <si>
    <t>(Knots)</t>
  </si>
  <si>
    <t>Average</t>
  </si>
  <si>
    <t>Maximum</t>
  </si>
  <si>
    <t>Average Maximum</t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</si>
  <si>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3.1.4</t>
    </r>
    <r>
      <rPr>
        <b/>
        <sz val="11"/>
        <color rgb="FFABCFBF"/>
        <rFont val="Tahoma"/>
        <family val="2"/>
      </rPr>
      <t xml:space="preserve">  </t>
    </r>
    <r>
      <rPr>
        <b/>
        <sz val="11"/>
        <color theme="1" tint="0.34998626667073579"/>
        <rFont val="Tahoma"/>
        <family val="2"/>
      </rPr>
      <t>متوسط الضغط الجوي حسب المنطقة للربع الأول من عام 2018</t>
    </r>
  </si>
  <si>
    <r>
      <rPr>
        <b/>
        <sz val="11"/>
        <color rgb="FFA2AC72"/>
        <rFont val="Tahoma"/>
        <family val="2"/>
      </rPr>
      <t>Table 3.1.4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Average Atmospheric Pressure by Region for the First Quarter of 2018</t>
    </r>
  </si>
  <si>
    <t>(Hectopascal)</t>
  </si>
  <si>
    <t>Average Atmospheric pressure</t>
  </si>
  <si>
    <r>
      <rPr>
        <b/>
        <sz val="11"/>
        <color rgb="FFA2AC72"/>
        <rFont val="Tahoma"/>
        <family val="2"/>
      </rPr>
      <t>Table 3.1.5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Relative Humidity by Region for the First Quarter of 2018</t>
    </r>
  </si>
  <si>
    <t xml:space="preserve">Monthly Average </t>
  </si>
  <si>
    <t>Minimum average humidity</t>
  </si>
  <si>
    <t>Maximum average humidity</t>
  </si>
  <si>
    <r>
      <rPr>
        <b/>
        <sz val="11"/>
        <color rgb="FFA2AC72"/>
        <rFont val="Tahoma"/>
        <family val="2"/>
      </rPr>
      <t>Table 3.1.6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Daily Average Number of Hours of Sunshine by Region for the First Quarter of 2018</t>
    </r>
  </si>
  <si>
    <t>(hour)</t>
  </si>
  <si>
    <t>Average daily number of hours of sunshine</t>
  </si>
  <si>
    <t xml:space="preserve">Abu Dhabi </t>
  </si>
  <si>
    <t xml:space="preserve">AL Ain </t>
  </si>
  <si>
    <r>
      <t>Table 3.1.7</t>
    </r>
    <r>
      <rPr>
        <b/>
        <sz val="1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 xml:space="preserve"> Average Daily Total solar Radiation Intensity by Region for the First Quarter of 2018</t>
    </r>
  </si>
  <si>
    <t>(Watts / m 2 / h)</t>
  </si>
  <si>
    <t>Minimum</t>
  </si>
  <si>
    <r>
      <rPr>
        <b/>
        <sz val="11"/>
        <color rgb="FFD6A461"/>
        <rFont val="Tahoma"/>
        <family val="2"/>
      </rPr>
      <t xml:space="preserve"> جدول 1.1.1 </t>
    </r>
    <r>
      <rPr>
        <b/>
        <sz val="11"/>
        <color rgb="FFAA9F8A"/>
        <rFont val="Tahoma"/>
        <family val="2"/>
      </rPr>
      <t xml:space="preserve"> </t>
    </r>
    <r>
      <rPr>
        <b/>
        <sz val="11"/>
        <color theme="1" tint="0.499984740745262"/>
        <rFont val="Tahoma"/>
        <family val="2"/>
      </rPr>
      <t xml:space="preserve">الناتج المحلي الإجمالي حسب القطاعات المؤسسية بالأسعار الجارية والثابتة
</t>
    </r>
  </si>
  <si>
    <r>
      <rPr>
        <b/>
        <sz val="11"/>
        <color rgb="FFD6A461"/>
        <rFont val="Tahoma"/>
        <family val="2"/>
      </rPr>
      <t>Table 1.1.1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Gross Domestic Product by sectors at current and constant prices</t>
    </r>
  </si>
  <si>
    <t>(Million AED)</t>
  </si>
  <si>
    <t>current prices</t>
  </si>
  <si>
    <t>الشركات غير المالية</t>
  </si>
  <si>
    <t xml:space="preserve">Non-financial </t>
  </si>
  <si>
    <t>الشركات المالية</t>
  </si>
  <si>
    <t>Financial companies</t>
  </si>
  <si>
    <t>الحكومة العامة</t>
  </si>
  <si>
    <t>General government</t>
  </si>
  <si>
    <t xml:space="preserve">الأسر المعيشية </t>
  </si>
  <si>
    <t>Households</t>
  </si>
  <si>
    <t>Gross Domestic Product</t>
  </si>
  <si>
    <t>بأسعار عام 2007 الثابتة</t>
  </si>
  <si>
    <t>Constant 2007 prices</t>
  </si>
  <si>
    <t>Source: Statistics Centre - Abu Dhabi</t>
  </si>
  <si>
    <t>*Preliminary estimates</t>
  </si>
  <si>
    <r>
      <rPr>
        <b/>
        <sz val="11"/>
        <color rgb="FF974706"/>
        <rFont val="Tahoma"/>
        <family val="2"/>
      </rPr>
      <t xml:space="preserve">Table 1.2.1 </t>
    </r>
    <r>
      <rPr>
        <b/>
        <sz val="11"/>
        <color theme="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Producer Price Index, (2012=100)</t>
    </r>
  </si>
  <si>
    <t>Manufacturing</t>
  </si>
  <si>
    <t>Manufacture of food products</t>
  </si>
  <si>
    <t>Manufacture of beverages</t>
  </si>
  <si>
    <t>Manufacture of textiles</t>
  </si>
  <si>
    <t>Manufacture of wearing apparel</t>
  </si>
  <si>
    <t>Manufacture of leather and related products</t>
  </si>
  <si>
    <t>Manufacture of wood and of products of wood and cork, except furniture; manufacture of articles of straw and plaiting materials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</si>
  <si>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</si>
  <si>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</si>
  <si>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</si>
  <si>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</si>
  <si>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pharmaceuticals, medicinal chemical and botanical products</t>
  </si>
  <si>
    <t>Manufacture of rubber and plastics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</si>
  <si>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</si>
  <si>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</si>
  <si>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</si>
  <si>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</si>
  <si>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</si>
  <si>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n.e.c.</t>
  </si>
  <si>
    <t>Manufacture of motor vehicles, trailers and semi-trailers</t>
  </si>
  <si>
    <t>Manufacture of other transport equipment</t>
  </si>
  <si>
    <t>Manufacture of furniture</t>
  </si>
  <si>
    <t>Other manufacturing</t>
  </si>
  <si>
    <t>Repair and installation of machinery and equipment</t>
  </si>
  <si>
    <r>
      <rPr>
        <b/>
        <sz val="11"/>
        <color rgb="FF974706"/>
        <rFont val="Tahoma"/>
        <family val="2"/>
      </rPr>
      <t>Table 1.2.2</t>
    </r>
    <r>
      <rPr>
        <b/>
        <sz val="11"/>
        <color theme="1"/>
        <rFont val="Tahoma"/>
        <family val="2"/>
      </rPr>
      <t xml:space="preserve">  I</t>
    </r>
    <r>
      <rPr>
        <b/>
        <sz val="11"/>
        <color rgb="FF595959"/>
        <rFont val="Tahoma"/>
        <family val="2"/>
      </rPr>
      <t>ndustrial Production Index (IPI) ,(2012=100)</t>
    </r>
  </si>
  <si>
    <r>
      <rPr>
        <b/>
        <sz val="11"/>
        <color rgb="FF974706"/>
        <rFont val="Tahoma"/>
        <family val="2"/>
      </rPr>
      <t xml:space="preserve">Table 1.2.3 </t>
    </r>
    <r>
      <rPr>
        <b/>
        <sz val="11"/>
        <color theme="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Construction Cost Index (2013=100)</t>
    </r>
  </si>
  <si>
    <t>Commodity</t>
  </si>
  <si>
    <t>Construction materials</t>
  </si>
  <si>
    <t>Finishing materials</t>
  </si>
  <si>
    <t>Electrical works materials</t>
  </si>
  <si>
    <t>Mechanical works - plumbing and drainage materials</t>
  </si>
  <si>
    <t>Mechanical works - fire fighting</t>
  </si>
  <si>
    <t>Mechanical works - A/C</t>
  </si>
  <si>
    <t>Equipment</t>
  </si>
  <si>
    <t>Manpower</t>
  </si>
  <si>
    <t>Services</t>
  </si>
  <si>
    <t>Finances and bonds</t>
  </si>
  <si>
    <r>
      <rPr>
        <b/>
        <sz val="11"/>
        <color rgb="FF974706"/>
        <rFont val="Tahoma"/>
        <family val="2"/>
      </rPr>
      <t xml:space="preserve"> جدول 1.2.4</t>
    </r>
    <r>
      <rPr>
        <b/>
        <sz val="11"/>
        <color theme="1" tint="0.34998626667073579"/>
        <rFont val="Tahoma"/>
        <family val="2"/>
      </rPr>
      <t xml:space="preserve">  التغير النسبي في أسعار المجموعات الرئيسية لمواد البناء </t>
    </r>
  </si>
  <si>
    <r>
      <rPr>
        <b/>
        <sz val="12"/>
        <color rgb="FF974706"/>
        <rFont val="Calibri"/>
        <family val="2"/>
        <scheme val="minor"/>
      </rPr>
      <t>Table 1.2.4</t>
    </r>
    <r>
      <rPr>
        <b/>
        <sz val="12"/>
        <color rgb="FF3F4042"/>
        <rFont val="Calibri"/>
        <family val="2"/>
        <scheme val="minor"/>
      </rPr>
      <t xml:space="preserve">   Relative change in prices of major groups of building materials</t>
    </r>
  </si>
  <si>
    <t>Cement</t>
  </si>
  <si>
    <t>Aggregates and sand</t>
  </si>
  <si>
    <t>Concrete</t>
  </si>
  <si>
    <t>Steel</t>
  </si>
  <si>
    <t>Wood</t>
  </si>
  <si>
    <t>Block</t>
  </si>
  <si>
    <t>Roofing Materials</t>
  </si>
  <si>
    <t>Waterproofing products</t>
  </si>
  <si>
    <t>Waterproofing Bitumenous Membrane</t>
  </si>
  <si>
    <t>Natural stone</t>
  </si>
  <si>
    <t>Tiles and marble</t>
  </si>
  <si>
    <t>Sanitary Ware</t>
  </si>
  <si>
    <t xml:space="preserve">Bathroom Set without Accessories </t>
  </si>
  <si>
    <t>Bathroom Set with Accessories</t>
  </si>
  <si>
    <t>Sink Stainless Steel With Mixer-Single</t>
  </si>
  <si>
    <t>False ceiling</t>
  </si>
  <si>
    <t>Paints</t>
  </si>
  <si>
    <t>Glass</t>
  </si>
  <si>
    <t xml:space="preserve">Pipes </t>
  </si>
  <si>
    <t xml:space="preserve">(PVC) Pipes </t>
  </si>
  <si>
    <t xml:space="preserve">(UPVC) Pipes </t>
  </si>
  <si>
    <t>Wires</t>
  </si>
  <si>
    <t xml:space="preserve">Small Building  </t>
  </si>
  <si>
    <t xml:space="preserve">Apartments </t>
  </si>
  <si>
    <t>Residential Towers</t>
  </si>
  <si>
    <t>Power cable</t>
  </si>
  <si>
    <t>Transport equipment</t>
  </si>
  <si>
    <t>Employment / with all services</t>
  </si>
  <si>
    <t>Diesel</t>
  </si>
  <si>
    <t>Note: The (-) sign indicates that the data is not available</t>
  </si>
  <si>
    <r>
      <rPr>
        <b/>
        <sz val="9"/>
        <color rgb="FF974706"/>
        <rFont val="Tahoma"/>
        <family val="2"/>
      </rPr>
      <t xml:space="preserve">Table 1.2.5 </t>
    </r>
    <r>
      <rPr>
        <b/>
        <sz val="9"/>
        <color theme="1" tint="0.34998626667073579"/>
        <rFont val="Tahoma"/>
        <family val="2"/>
      </rPr>
      <t xml:space="preserve"> </t>
    </r>
    <r>
      <rPr>
        <b/>
        <sz val="9"/>
        <color rgb="FF595959"/>
        <rFont val="Tahoma"/>
        <family val="2"/>
      </rPr>
      <t>Monthly Consumer Price Index, (2014=100)</t>
    </r>
  </si>
  <si>
    <t>Groups of Commodities &amp; Services</t>
  </si>
  <si>
    <t>General Index</t>
  </si>
  <si>
    <t>Food and beverages</t>
  </si>
  <si>
    <t>Tobacco</t>
  </si>
  <si>
    <t>Clothing and footwear</t>
  </si>
  <si>
    <t>Housing, water, electricity, gas and other fuels</t>
  </si>
  <si>
    <t>Furnishings, household equipment and routine household maintenance</t>
  </si>
  <si>
    <t>Health</t>
  </si>
  <si>
    <t>Transport</t>
  </si>
  <si>
    <t>Communication</t>
  </si>
  <si>
    <t>Recreation and culture</t>
  </si>
  <si>
    <t>Education</t>
  </si>
  <si>
    <t>Restaurants and hotels</t>
  </si>
  <si>
    <t>Miscellaneous goods and services</t>
  </si>
  <si>
    <r>
      <rPr>
        <b/>
        <sz val="11"/>
        <color rgb="FF106169"/>
        <rFont val="Tahoma"/>
        <family val="2"/>
      </rPr>
      <t xml:space="preserve"> جدول  1.3.1</t>
    </r>
    <r>
      <rPr>
        <b/>
        <sz val="11"/>
        <color rgb="FF105663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 xml:space="preserve"> عدد رخص البناء الصادرة حسب استخدام المبنى والإقليم
</t>
    </r>
    <r>
      <rPr>
        <b/>
        <sz val="11"/>
        <color rgb="FF105663"/>
        <rFont val="Calibri"/>
        <family val="2"/>
        <scheme val="minor"/>
      </rPr>
      <t/>
    </r>
  </si>
  <si>
    <r>
      <rPr>
        <b/>
        <sz val="11"/>
        <color rgb="FF106169"/>
        <rFont val="Tahoma"/>
        <family val="2"/>
      </rPr>
      <t>Table 1.3.1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Number of Permits Issued by Building Usage and Region</t>
    </r>
  </si>
  <si>
    <t>Indicators</t>
  </si>
  <si>
    <t>Residential</t>
  </si>
  <si>
    <t>Commercial</t>
  </si>
  <si>
    <t>Industrial</t>
  </si>
  <si>
    <t>Public utilities</t>
  </si>
  <si>
    <t>Agricultural</t>
  </si>
  <si>
    <t>Residential and commercial</t>
  </si>
  <si>
    <t>Others</t>
  </si>
  <si>
    <t>Source:  The municipalities of Abu Dhabi, Al Ain and Dhafra</t>
  </si>
  <si>
    <t>*Note: Data includes the number of new building permits and additions only</t>
  </si>
  <si>
    <r>
      <rPr>
        <b/>
        <sz val="11"/>
        <color rgb="FF106169"/>
        <rFont val="Tahoma"/>
        <family val="2"/>
      </rPr>
      <t xml:space="preserve">جدول 1.3.2  </t>
    </r>
    <r>
      <rPr>
        <b/>
        <sz val="11"/>
        <color rgb="FF595959"/>
        <rFont val="Tahoma"/>
        <family val="2"/>
      </rPr>
      <t>إحصاءات عدد المباني المنجزة حسب نوع الاستخدام</t>
    </r>
  </si>
  <si>
    <r>
      <rPr>
        <b/>
        <sz val="11"/>
        <color rgb="FF106169"/>
        <rFont val="Tahoma"/>
        <family val="2"/>
      </rPr>
      <t>Table 1.3.2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Number of Buildings Completion by Type of Usage</t>
    </r>
  </si>
  <si>
    <r>
      <t xml:space="preserve"> </t>
    </r>
    <r>
      <rPr>
        <b/>
        <sz val="11"/>
        <color rgb="FF105663"/>
        <rFont val="Tahoma"/>
        <family val="2"/>
      </rPr>
      <t>جدول 1.3.3</t>
    </r>
    <r>
      <rPr>
        <b/>
        <sz val="11"/>
        <color theme="1" tint="0.34998626667073579"/>
        <rFont val="Tahoma"/>
        <family val="2"/>
      </rPr>
      <t xml:space="preserve">  إحصاءات عدد الوحدات السكنية </t>
    </r>
  </si>
  <si>
    <r>
      <rPr>
        <b/>
        <sz val="11"/>
        <color rgb="FF106169"/>
        <rFont val="Tahoma"/>
        <family val="2"/>
      </rPr>
      <t>Table 1.3.3</t>
    </r>
    <r>
      <rPr>
        <b/>
        <sz val="11"/>
        <color rgb="FF595959"/>
        <rFont val="Tahoma"/>
        <family val="2"/>
      </rPr>
      <t xml:space="preserve">  Number of Residential Units</t>
    </r>
  </si>
  <si>
    <t>Abu Dhabi</t>
  </si>
  <si>
    <t>Al Ain</t>
  </si>
  <si>
    <t>Al Dhafra</t>
  </si>
  <si>
    <r>
      <rPr>
        <b/>
        <sz val="11"/>
        <color rgb="FF105663"/>
        <rFont val="Tahoma"/>
        <family val="2"/>
      </rPr>
      <t xml:space="preserve"> </t>
    </r>
    <r>
      <rPr>
        <b/>
        <sz val="11"/>
        <color rgb="FF106169"/>
        <rFont val="Tahoma"/>
        <family val="2"/>
      </rPr>
      <t>جدول 1.3.4</t>
    </r>
    <r>
      <rPr>
        <b/>
        <sz val="11"/>
        <color rgb="FF105663"/>
        <rFont val="Tahoma"/>
        <family val="2"/>
      </rPr>
      <t xml:space="preserve">  </t>
    </r>
    <r>
      <rPr>
        <b/>
        <sz val="11"/>
        <color theme="1" tint="0.34998626667073579"/>
        <rFont val="Tahoma"/>
        <family val="2"/>
      </rPr>
      <t xml:space="preserve">إحصاءات نسبة الإشغال في المنشآت الفندقية 
</t>
    </r>
    <r>
      <rPr>
        <b/>
        <sz val="11"/>
        <color rgb="FF105663"/>
        <rFont val="Tahoma"/>
        <family val="2"/>
      </rPr>
      <t/>
    </r>
  </si>
  <si>
    <r>
      <rPr>
        <b/>
        <sz val="11"/>
        <color rgb="FF106169"/>
        <rFont val="Tahoma"/>
        <family val="2"/>
      </rPr>
      <t>Table 1.3.4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Occupancy rate in Hotel Establishments</t>
    </r>
  </si>
  <si>
    <t>Occupancy rate (%)</t>
  </si>
  <si>
    <t>Source: Department of Culture &amp; Tourism</t>
  </si>
  <si>
    <r>
      <t xml:space="preserve"> </t>
    </r>
    <r>
      <rPr>
        <b/>
        <sz val="11"/>
        <color rgb="FF106169"/>
        <rFont val="Tahoma"/>
        <family val="2"/>
      </rPr>
      <t xml:space="preserve">جدول 1.3.5 </t>
    </r>
    <r>
      <rPr>
        <b/>
        <sz val="11"/>
        <color theme="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 xml:space="preserve">إحصاءات عدد نزلاء المنشآت الفندقية حسب الجنسية </t>
    </r>
  </si>
  <si>
    <r>
      <rPr>
        <b/>
        <sz val="11"/>
        <color rgb="FF106169"/>
        <rFont val="Tahoma"/>
        <family val="2"/>
      </rPr>
      <t>Table 1.3.5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 xml:space="preserve"> Guests of Hotel Establishments by nationality </t>
    </r>
  </si>
  <si>
    <t>UAE</t>
  </si>
  <si>
    <t>GCC</t>
  </si>
  <si>
    <t>Other Arab countries</t>
  </si>
  <si>
    <t>Asia (excluding Arab countries)</t>
  </si>
  <si>
    <t>Australia and Asia Pacific</t>
  </si>
  <si>
    <t>Africa (excluding Arab countries)</t>
  </si>
  <si>
    <t>Europe</t>
  </si>
  <si>
    <t>North and South America</t>
  </si>
  <si>
    <t>Not mentioned</t>
  </si>
  <si>
    <r>
      <t xml:space="preserve"> </t>
    </r>
    <r>
      <rPr>
        <b/>
        <sz val="11"/>
        <color rgb="FF105663"/>
        <rFont val="Tahoma"/>
        <family val="2"/>
      </rPr>
      <t>جدول 1.3.6</t>
    </r>
    <r>
      <rPr>
        <b/>
        <sz val="11"/>
        <color theme="1" tint="0.34998626667073579"/>
        <rFont val="Tahoma"/>
        <family val="2"/>
      </rPr>
      <t xml:space="preserve">  اعداد القادمون والمغادرون حسب اقليم المغادرة والوصول 
</t>
    </r>
    <r>
      <rPr>
        <b/>
        <sz val="11"/>
        <color rgb="FF105663"/>
        <rFont val="Tahoma"/>
        <family val="2"/>
      </rPr>
      <t/>
    </r>
  </si>
  <si>
    <r>
      <rPr>
        <b/>
        <sz val="11"/>
        <color rgb="FF106169"/>
        <rFont val="Tahoma"/>
        <family val="2"/>
      </rPr>
      <t>Table 1.3.6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 xml:space="preserve">Air Passengers Arrivals and Departures by Region </t>
    </r>
  </si>
  <si>
    <t>Arrivals</t>
  </si>
  <si>
    <t>GCC countries</t>
  </si>
  <si>
    <t xml:space="preserve">Other Arab countries </t>
  </si>
  <si>
    <t>Asia (except Arab)</t>
  </si>
  <si>
    <t>North America</t>
  </si>
  <si>
    <t>South America</t>
  </si>
  <si>
    <t>Africa (except Arab)</t>
  </si>
  <si>
    <t>Australia</t>
  </si>
  <si>
    <t>Departures</t>
  </si>
  <si>
    <t>Source: Abu Dhabi Airports Company /Abu Dhabi international airport</t>
  </si>
  <si>
    <t>Note: This data excludes travelers who continue their travel on the same flight</t>
  </si>
  <si>
    <t>Source: Abu Dhabi Airports Company</t>
  </si>
  <si>
    <t>Abu Dhabi International Airport</t>
  </si>
  <si>
    <t>Air Transport by freights in tons (import)</t>
  </si>
  <si>
    <t>Air Transport by freights in tons (export)</t>
  </si>
  <si>
    <t>Al Ain International Airport</t>
  </si>
  <si>
    <t>Air Transport by mail in tons (import)</t>
  </si>
  <si>
    <t>Air Transport by mail in tons (export)</t>
  </si>
  <si>
    <t>Total listed domestic companies</t>
  </si>
  <si>
    <t>Total listed foreign companies</t>
  </si>
  <si>
    <t>Market capitalization (Billion AED)</t>
  </si>
  <si>
    <t>Value traded (Billion AED)</t>
  </si>
  <si>
    <t>Shares Turnover Ratio (%)
(No. of Domestic Traded Shares / No. of Domestic Issued shares)</t>
  </si>
  <si>
    <t>INDEX (Point)</t>
  </si>
  <si>
    <t>Source: Statistics Centre-Abu Dhabi, Abu Dhabi Securities Exchange-ADX</t>
  </si>
  <si>
    <r>
      <rPr>
        <b/>
        <sz val="11"/>
        <color rgb="FF105663"/>
        <rFont val="Tahoma"/>
        <family val="2"/>
      </rPr>
      <t xml:space="preserve"> جدول 1</t>
    </r>
    <r>
      <rPr>
        <b/>
        <sz val="11"/>
        <color rgb="FFD6A461"/>
        <rFont val="Tahoma"/>
        <family val="2"/>
      </rPr>
      <t xml:space="preserve"> </t>
    </r>
    <r>
      <rPr>
        <b/>
        <sz val="11"/>
        <color rgb="FFAA9F8A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الفوائد والأرباح</t>
    </r>
  </si>
  <si>
    <r>
      <t xml:space="preserve">Table 1  </t>
    </r>
    <r>
      <rPr>
        <b/>
        <sz val="9"/>
        <color rgb="FF595959"/>
        <rFont val="Tahoma"/>
        <family val="2"/>
      </rPr>
      <t>Total net interest earnings quarterly figures</t>
    </r>
  </si>
  <si>
    <t>Million AED</t>
  </si>
  <si>
    <t>Type</t>
  </si>
  <si>
    <r>
      <t>إجمالي الفوائد المقبوضة</t>
    </r>
    <r>
      <rPr>
        <sz val="10"/>
        <color rgb="FFFF0000"/>
        <rFont val="Tahoma"/>
        <family val="2"/>
      </rPr>
      <t>**</t>
    </r>
  </si>
  <si>
    <r>
      <t>Gross interest received</t>
    </r>
    <r>
      <rPr>
        <sz val="9"/>
        <color rgb="FFFF0000"/>
        <rFont val="Arial"/>
        <family val="2"/>
      </rPr>
      <t>**</t>
    </r>
  </si>
  <si>
    <t>Gross interest paid</t>
  </si>
  <si>
    <t>Net interest income of commercial banks</t>
  </si>
  <si>
    <t>Net interest income of Islamic banks</t>
  </si>
  <si>
    <t>Total net interest earnings</t>
  </si>
  <si>
    <t>Source: Central Bank- UAE</t>
  </si>
  <si>
    <t>** تتضمن الدخل من الفوائد والدخل من الاستثمار ومصاريف الفوائد</t>
  </si>
  <si>
    <t>** include the interest income, investmnet income and interest expense</t>
  </si>
  <si>
    <r>
      <rPr>
        <b/>
        <sz val="11"/>
        <color rgb="FF105663"/>
        <rFont val="Tahoma"/>
        <family val="2"/>
      </rPr>
      <t xml:space="preserve"> جدول 2  </t>
    </r>
    <r>
      <rPr>
        <b/>
        <sz val="11"/>
        <color theme="1" tint="0.34998626667073579"/>
        <rFont val="Tahoma"/>
        <family val="2"/>
      </rPr>
      <t xml:space="preserve">صافي الدخل للبنوك التجارية </t>
    </r>
  </si>
  <si>
    <r>
      <rPr>
        <b/>
        <sz val="9"/>
        <color rgb="FF106169"/>
        <rFont val="Tahoma"/>
        <family val="2"/>
      </rPr>
      <t>Table 2</t>
    </r>
    <r>
      <rPr>
        <b/>
        <sz val="9"/>
        <color rgb="FF595959"/>
        <rFont val="Tahoma"/>
        <family val="2"/>
      </rPr>
      <t xml:space="preserve">  Net earnings of commercial banks</t>
    </r>
  </si>
  <si>
    <t>Interest Income</t>
  </si>
  <si>
    <t>Investment Income</t>
  </si>
  <si>
    <t>Other Income</t>
  </si>
  <si>
    <t>Total Income</t>
  </si>
  <si>
    <r>
      <rPr>
        <b/>
        <sz val="11"/>
        <color rgb="FFD6A461"/>
        <rFont val="Tahoma"/>
        <family val="2"/>
      </rPr>
      <t xml:space="preserve"> </t>
    </r>
    <r>
      <rPr>
        <b/>
        <sz val="11"/>
        <color rgb="FF105663"/>
        <rFont val="Tahoma"/>
        <family val="2"/>
      </rPr>
      <t xml:space="preserve">جدول 3 </t>
    </r>
    <r>
      <rPr>
        <b/>
        <sz val="11"/>
        <color rgb="FFAA9F8A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 xml:space="preserve">عدد العاملين وتعويضاتهم </t>
    </r>
  </si>
  <si>
    <r>
      <rPr>
        <b/>
        <sz val="9"/>
        <color rgb="FF106169"/>
        <rFont val="Tahoma"/>
        <family val="2"/>
      </rPr>
      <t>Table 3</t>
    </r>
    <r>
      <rPr>
        <b/>
        <sz val="9"/>
        <color rgb="FF595959"/>
        <rFont val="Tahoma"/>
        <family val="2"/>
      </rPr>
      <t xml:space="preserve">  Number and compensation of employees</t>
    </r>
  </si>
  <si>
    <t>Number of employees</t>
  </si>
  <si>
    <t>Average compensation per employee (monthly, Dirham)</t>
  </si>
  <si>
    <r>
      <rPr>
        <b/>
        <sz val="11"/>
        <color rgb="FFD6A461"/>
        <rFont val="Tahoma"/>
        <family val="2"/>
      </rPr>
      <t xml:space="preserve"> </t>
    </r>
    <r>
      <rPr>
        <b/>
        <sz val="11"/>
        <color rgb="FF105663"/>
        <rFont val="Tahoma"/>
        <family val="2"/>
      </rPr>
      <t>جدول 4</t>
    </r>
    <r>
      <rPr>
        <b/>
        <sz val="11"/>
        <color rgb="FFD6A461"/>
        <rFont val="Tahoma"/>
        <family val="2"/>
      </rPr>
      <t xml:space="preserve"> </t>
    </r>
    <r>
      <rPr>
        <b/>
        <sz val="11"/>
        <color rgb="FFAA9F8A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 xml:space="preserve">معدل أسعار الفائدة على الودائع والقروض والسلف </t>
    </r>
  </si>
  <si>
    <r>
      <rPr>
        <b/>
        <sz val="9"/>
        <color rgb="FF106169"/>
        <rFont val="Tahoma"/>
        <family val="2"/>
      </rPr>
      <t xml:space="preserve">Table 4 </t>
    </r>
    <r>
      <rPr>
        <b/>
        <sz val="9"/>
        <color rgb="FF595959"/>
        <rFont val="Tahoma"/>
        <family val="2"/>
      </rPr>
      <t xml:space="preserve"> Average annual interest rates on loans and advances</t>
    </r>
  </si>
  <si>
    <t>Personal Loans</t>
  </si>
  <si>
    <t>Business Loans</t>
  </si>
  <si>
    <t>Overdrafts</t>
  </si>
  <si>
    <t>Trust Receipts</t>
  </si>
  <si>
    <t>Other Loans &amp; Advances</t>
  </si>
  <si>
    <r>
      <rPr>
        <b/>
        <sz val="11"/>
        <color rgb="FFD6A461"/>
        <rFont val="Tahoma"/>
        <family val="2"/>
      </rPr>
      <t xml:space="preserve"> </t>
    </r>
    <r>
      <rPr>
        <b/>
        <sz val="11"/>
        <color rgb="FF105663"/>
        <rFont val="Tahoma"/>
        <family val="2"/>
      </rPr>
      <t xml:space="preserve">جدول 5  </t>
    </r>
    <r>
      <rPr>
        <b/>
        <sz val="11"/>
        <color theme="1" tint="0.34998626667073579"/>
        <rFont val="Tahoma"/>
        <family val="2"/>
      </rPr>
      <t xml:space="preserve">معدل أسعار الفائدة على الإيداعات </t>
    </r>
  </si>
  <si>
    <r>
      <rPr>
        <b/>
        <sz val="9"/>
        <color rgb="FF106169"/>
        <rFont val="Tahoma"/>
        <family val="2"/>
      </rPr>
      <t>Table 5</t>
    </r>
    <r>
      <rPr>
        <b/>
        <sz val="9"/>
        <color rgb="FF595959"/>
        <rFont val="Tahoma"/>
        <family val="2"/>
      </rPr>
      <t xml:space="preserve">  Average annual rates  on savings deposits</t>
    </r>
  </si>
  <si>
    <t>Savings Deposit</t>
  </si>
  <si>
    <t>Over 1 Year</t>
  </si>
  <si>
    <t>1 Year</t>
  </si>
  <si>
    <t>6 Months</t>
  </si>
  <si>
    <t>3 Months</t>
  </si>
  <si>
    <t>2 Months</t>
  </si>
  <si>
    <t>1 Month</t>
  </si>
  <si>
    <t>Up to 7 Days</t>
  </si>
  <si>
    <r>
      <rPr>
        <b/>
        <sz val="11"/>
        <color indexed="52"/>
        <rFont val="Tahoma"/>
        <family val="2"/>
      </rPr>
      <t xml:space="preserve"> جدول 1.4.1  </t>
    </r>
    <r>
      <rPr>
        <b/>
        <sz val="11"/>
        <color indexed="63"/>
        <rFont val="Tahoma"/>
        <family val="2"/>
      </rPr>
      <t xml:space="preserve">إحصاءات التجارة الخارجية عبر منافذ إمارة أبوظبي </t>
    </r>
  </si>
  <si>
    <r>
      <rPr>
        <b/>
        <sz val="11"/>
        <color indexed="52"/>
        <rFont val="Tahoma"/>
        <family val="2"/>
      </rPr>
      <t>Table 1.4.1</t>
    </r>
    <r>
      <rPr>
        <b/>
        <sz val="11"/>
        <color indexed="8"/>
        <rFont val="Tahoma"/>
        <family val="2"/>
      </rPr>
      <t xml:space="preserve"> </t>
    </r>
    <r>
      <rPr>
        <b/>
        <sz val="11"/>
        <color indexed="63"/>
        <rFont val="Tahoma"/>
        <family val="2"/>
      </rPr>
      <t>Statistics of foreign trade through the ports of Abu Dhabi Emirate</t>
    </r>
  </si>
  <si>
    <t>Imports</t>
  </si>
  <si>
    <t>Non-oil exports</t>
  </si>
  <si>
    <t>Re-exports</t>
  </si>
  <si>
    <t>Source: Department of Finance - Customs Administration</t>
  </si>
  <si>
    <r>
      <rPr>
        <b/>
        <sz val="11"/>
        <color indexed="52"/>
        <rFont val="Tahoma"/>
        <family val="2"/>
      </rPr>
      <t xml:space="preserve"> جدول 1.4.2, 1.4.6, 1.4.10  </t>
    </r>
    <r>
      <rPr>
        <b/>
        <sz val="11"/>
        <color indexed="63"/>
        <rFont val="Tahoma"/>
        <family val="2"/>
      </rPr>
      <t xml:space="preserve">إحصاءات التحارة السلعية غير النفطية عبر منافذ إمارة أبوظبي حسب أقسام النظام المنسق </t>
    </r>
  </si>
  <si>
    <r>
      <rPr>
        <b/>
        <sz val="11"/>
        <color indexed="52"/>
        <rFont val="Tahoma"/>
        <family val="2"/>
      </rPr>
      <t>Table 1.4.2 , 1.4.6, 1.4.10</t>
    </r>
    <r>
      <rPr>
        <b/>
        <sz val="11"/>
        <color indexed="8"/>
        <rFont val="Tahoma"/>
        <family val="2"/>
      </rPr>
      <t xml:space="preserve">  Statistics of foreign trade through the ports of Abu Dhabi Emirate by sections of the Harmonized System (HS) </t>
    </r>
  </si>
  <si>
    <t>Impots</t>
  </si>
  <si>
    <t>Live Animals; Animal Products</t>
  </si>
  <si>
    <t>Vegetable products</t>
  </si>
  <si>
    <t>Animal or vegetable fats and oil and waxes</t>
  </si>
  <si>
    <t>Prepared foodstuffs, beverages, spirits and tobacco</t>
  </si>
  <si>
    <t>Mineral products</t>
  </si>
  <si>
    <t>Products of the chemical or allied industries</t>
  </si>
  <si>
    <t>Plastics and articles thereof or rubber and articles thereof</t>
  </si>
  <si>
    <t>Articles of leather, skins, and travel goods, handbags</t>
  </si>
  <si>
    <t>Articles of wood, articles of cork, basket ware and wickerwork</t>
  </si>
  <si>
    <t>Pulp of wood, waste and scrap and articles of paper and paperboard</t>
  </si>
  <si>
    <t>Textiles and textile articles</t>
  </si>
  <si>
    <t>Footwear, headgear, umbrellas, sticks, feathers, artificial flowers and human hair</t>
  </si>
  <si>
    <t>Articles of stone, plaster, sement, mica; ceramic products and glass</t>
  </si>
  <si>
    <t>Pearls, precious or semi-precious stones, imitation jewelry</t>
  </si>
  <si>
    <t>Base metals and articles of base metal</t>
  </si>
  <si>
    <t>Machinery equipment, sound and television recorders and reproducers, and parts thereof</t>
  </si>
  <si>
    <t>Vehicles, aircraft and associated of transport equipment</t>
  </si>
  <si>
    <t>Optical, photographic, medical, musical instruments, watches; parts thereof</t>
  </si>
  <si>
    <t>Arms and ammunition, parts thereof</t>
  </si>
  <si>
    <t>Miscellaneous manufactured articles</t>
  </si>
  <si>
    <t>Works of art, collectors' pieces and antiques</t>
  </si>
  <si>
    <t>Imports Total</t>
  </si>
  <si>
    <t>Non-oil expots</t>
  </si>
  <si>
    <t>Non-oil expots Total</t>
  </si>
  <si>
    <t>Re-exports Total</t>
  </si>
  <si>
    <r>
      <rPr>
        <b/>
        <sz val="11"/>
        <color indexed="52"/>
        <rFont val="Tahoma"/>
        <family val="2"/>
      </rPr>
      <t xml:space="preserve"> جدول 1.4.3, 1.4.7, 1.4.11  </t>
    </r>
    <r>
      <rPr>
        <b/>
        <sz val="11"/>
        <color indexed="63"/>
        <rFont val="Tahoma"/>
        <family val="2"/>
      </rPr>
      <t xml:space="preserve">إحصاءات التجارة الخارجية السلعية غير النفطية عبر منافذ إمارة أبوظبي حسب القارة </t>
    </r>
  </si>
  <si>
    <r>
      <rPr>
        <b/>
        <sz val="11"/>
        <color indexed="52"/>
        <rFont val="Tahoma"/>
        <family val="2"/>
      </rPr>
      <t>Table 1.4.3 , 1.4.7, 1.4.11</t>
    </r>
    <r>
      <rPr>
        <b/>
        <sz val="11"/>
        <color indexed="8"/>
        <rFont val="Tahoma"/>
        <family val="2"/>
      </rPr>
      <t xml:space="preserve">  Statistics of foreign trade through the ports of Abu Dhabi Emirate by continent </t>
    </r>
  </si>
  <si>
    <t>Africa</t>
  </si>
  <si>
    <t>Asia</t>
  </si>
  <si>
    <t>Australia and Oceania</t>
  </si>
  <si>
    <t>Northern America</t>
  </si>
  <si>
    <t>Impots Total</t>
  </si>
  <si>
    <t>Non-oil exports Total</t>
  </si>
  <si>
    <r>
      <rPr>
        <b/>
        <sz val="11"/>
        <color indexed="52"/>
        <rFont val="Tahoma"/>
        <family val="2"/>
      </rPr>
      <t xml:space="preserve"> جدول 1.4.4, 1.4.8, 1.4.12 </t>
    </r>
    <r>
      <rPr>
        <b/>
        <sz val="11"/>
        <color indexed="8"/>
        <rFont val="Tahoma"/>
        <family val="2"/>
      </rPr>
      <t xml:space="preserve"> </t>
    </r>
    <r>
      <rPr>
        <b/>
        <sz val="11"/>
        <color indexed="63"/>
        <rFont val="Tahoma"/>
        <family val="2"/>
      </rPr>
      <t xml:space="preserve"> أهم الشركاء التجاريين للتجارة الخارجية عبر منافذ إمارة أبوظبي </t>
    </r>
  </si>
  <si>
    <r>
      <rPr>
        <b/>
        <sz val="11"/>
        <color indexed="52"/>
        <rFont val="Tahoma"/>
        <family val="2"/>
      </rPr>
      <t>Table 1.4.4 , 1.4.8, 1.4.12</t>
    </r>
    <r>
      <rPr>
        <b/>
        <sz val="11"/>
        <color indexed="8"/>
        <rFont val="Tahoma"/>
        <family val="2"/>
      </rPr>
      <t xml:space="preserve">  Top trade partners through the ports of Abu Dhabi Emirate by continent</t>
    </r>
  </si>
  <si>
    <t>United States of America</t>
  </si>
  <si>
    <t>Japan</t>
  </si>
  <si>
    <t>Saudi Arabia</t>
  </si>
  <si>
    <t>India</t>
  </si>
  <si>
    <t>Germany</t>
  </si>
  <si>
    <t>China</t>
  </si>
  <si>
    <t>France</t>
  </si>
  <si>
    <t>Congo</t>
  </si>
  <si>
    <t>United Kingdom</t>
  </si>
  <si>
    <t>South Korea</t>
  </si>
  <si>
    <t>Oman</t>
  </si>
  <si>
    <t>Singapore</t>
  </si>
  <si>
    <t>Kingdom of Bahrain</t>
  </si>
  <si>
    <t>Netherlands</t>
  </si>
  <si>
    <t>Kuwait</t>
  </si>
  <si>
    <t>Egypt</t>
  </si>
  <si>
    <t>Jordan</t>
  </si>
  <si>
    <r>
      <rPr>
        <b/>
        <sz val="11"/>
        <color indexed="52"/>
        <rFont val="Tahoma"/>
        <family val="2"/>
      </rPr>
      <t xml:space="preserve"> جدول 1.4.5, 1.4.9, 1.4.13 </t>
    </r>
    <r>
      <rPr>
        <b/>
        <sz val="11"/>
        <color indexed="63"/>
        <rFont val="Tahoma"/>
        <family val="2"/>
      </rPr>
      <t xml:space="preserve">إحصاءات التجارة الخارجية عبر منافذ إمارة ابوظبي حسب الفئات الاقتصادية الواسعة (BEC) </t>
    </r>
  </si>
  <si>
    <r>
      <rPr>
        <b/>
        <sz val="11"/>
        <color indexed="52"/>
        <rFont val="Tahoma"/>
        <family val="2"/>
      </rPr>
      <t>Table 1.4.5 , 1.4.9, 1.4.13</t>
    </r>
    <r>
      <rPr>
        <b/>
        <sz val="11"/>
        <color indexed="8"/>
        <rFont val="Tahoma"/>
        <family val="2"/>
      </rPr>
      <t xml:space="preserve">  Top trade partners through the ports of Abu Dhabi Emirate by Broad Economic Categories (BEC) </t>
    </r>
  </si>
  <si>
    <t>الأغذية والمشروبات</t>
  </si>
  <si>
    <t xml:space="preserve">لوازم صناعية غ.م.م. </t>
  </si>
  <si>
    <t>Industrial supplies n.e.s.</t>
  </si>
  <si>
    <t>الوقود وزيوت التشحيم</t>
  </si>
  <si>
    <t>Fuels and lubricants</t>
  </si>
  <si>
    <t>سلع إنتاجية (عدا معدات النقل)</t>
  </si>
  <si>
    <t>Capital goods (except transport equipment), and parts and accessories thereof</t>
  </si>
  <si>
    <t>معدات النقل وأجزاؤها وإضافاتها</t>
  </si>
  <si>
    <t>Transport equipment, and parts and accessories thereof</t>
  </si>
  <si>
    <t>سلع استهلاكية غ.م.م.</t>
  </si>
  <si>
    <t>Consumer goods not elsewhere specified</t>
  </si>
  <si>
    <t>سلع غير محددة غ.م.م.</t>
  </si>
  <si>
    <t>Goods n.e.s.</t>
  </si>
  <si>
    <t xml:space="preserve"> ‘غ.م.م.’ غير محددة ولم ترد في مكان آخر ولا داخله فيه</t>
  </si>
  <si>
    <t>n.e.s. denotes ‘not elsewhere specified’</t>
  </si>
  <si>
    <t>التسلسل / Sequence</t>
  </si>
  <si>
    <t>Table title</t>
  </si>
  <si>
    <t>ملاحظات / Notes</t>
  </si>
  <si>
    <t xml:space="preserve"> الناتج المحلي الإجمالي حسب القطاعات المؤسسية بالأسعار الجارية والثابتة</t>
  </si>
  <si>
    <t>1.3.2 , 1.3.3</t>
  </si>
  <si>
    <t>Mean Maximum and Minimum Temperature by Region</t>
  </si>
  <si>
    <t xml:space="preserve"> Rainfall Statistics by Region</t>
  </si>
  <si>
    <t>Wind Speed Statistics by Region</t>
  </si>
  <si>
    <t>Average Atmospheric Pressure by Region</t>
  </si>
  <si>
    <t>Relative Humidity by Region</t>
  </si>
  <si>
    <t>Daily Average Number of Hours of Sunshine by Region</t>
  </si>
  <si>
    <t xml:space="preserve"> Average Daily Total Solar Radiation Intensity by Region</t>
  </si>
  <si>
    <t>First quarter 2018</t>
  </si>
  <si>
    <t>جداول النشرة الإحصائية ربع السنوية</t>
  </si>
  <si>
    <t>Schools by Region</t>
  </si>
  <si>
    <t>Schools by Sector</t>
  </si>
  <si>
    <t xml:space="preserve"> Teachers by Region</t>
  </si>
  <si>
    <t>Teachers by Sector</t>
  </si>
  <si>
    <t>Teachers by Gender</t>
  </si>
  <si>
    <t>Pupils by Region</t>
  </si>
  <si>
    <t>Pupils by Sector</t>
  </si>
  <si>
    <t>Pupils by Gender</t>
  </si>
  <si>
    <t xml:space="preserve"> Gross Domestic Product by sectors at current and constant prices</t>
  </si>
  <si>
    <t xml:space="preserve"> Producer Price Index</t>
  </si>
  <si>
    <t>Industrial Production Index (IPI)</t>
  </si>
  <si>
    <t>Construction Cost Index</t>
  </si>
  <si>
    <t xml:space="preserve"> Relative change in prices of major groups of building materials</t>
  </si>
  <si>
    <t>Monthly Consumer Price Index</t>
  </si>
  <si>
    <t>Number of Permits Issued by Building Usage and Region</t>
  </si>
  <si>
    <t>Number of Buildings Completion by Type of Usage</t>
  </si>
  <si>
    <t>Occupancy rate in Hotel Establishments</t>
  </si>
  <si>
    <t xml:space="preserve">Guests of Hotel Establishments by nationality </t>
  </si>
  <si>
    <t xml:space="preserve">Air Passengers Arrivals and Departures by Region </t>
  </si>
  <si>
    <t>Air Transport of Goods by Airport</t>
  </si>
  <si>
    <t>Key Statistics of the Abu Dhabi Securities Market</t>
  </si>
  <si>
    <t>Banks Statistics</t>
  </si>
  <si>
    <t xml:space="preserve"> Statistics of foreign trade through the ports of Abu Dhabi Emirate</t>
  </si>
  <si>
    <t>Non-oil exports through the ports of Abu Dhabi Emirate by sections of the Harmonized System (HS)</t>
  </si>
  <si>
    <t xml:space="preserve">Non-oil exports through the ports of Abu Dhabi Emirate by continent </t>
  </si>
  <si>
    <t xml:space="preserve"> Top trade partners through the ports of Abu Dhabi Emirate by continen (non-oil exports)</t>
  </si>
  <si>
    <t>Non-oil exports through the ports of Abu Dhabi Emirate by Broad Economic Categories (BEC)</t>
  </si>
  <si>
    <t>Re-exports through the ports of Abu Dhabi Emirate by sections of the Harmonized System (HS)</t>
  </si>
  <si>
    <t xml:space="preserve">Re-exports through the ports of Abu Dhabi Emirate by continent </t>
  </si>
  <si>
    <t>Top trade partners through the ports of Abu Dhabi Emirate (re-exports)</t>
  </si>
  <si>
    <t>Re-exports through the ports of Abu Dhabi Emirate by Broad Economic Categories (BEC)</t>
  </si>
  <si>
    <t>Imports through the ports of Abu Dhabi Emirate by sections of the Harmonized System (HS)</t>
  </si>
  <si>
    <t xml:space="preserve">Imports through the ports of Abu Dhabi Emirate by continent </t>
  </si>
  <si>
    <t>Top trade partners through the ports of Abu Dhabi Emirate (imports)</t>
  </si>
  <si>
    <t>imports through the ports of Abu Dhabi Emirate by Broad Economic Categories (BEC)</t>
  </si>
  <si>
    <t>Note: Updatable data</t>
  </si>
  <si>
    <t>ملاحظة: بيانات قابلة للتحديث</t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</si>
  <si>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2.2.1</t>
    </r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 xml:space="preserve"> المدارس حسب المنطقة للربع الأول من عام 2018</t>
    </r>
  </si>
  <si>
    <r>
      <rPr>
        <b/>
        <sz val="10"/>
        <color rgb="FF6E91A8"/>
        <rFont val="Tahoma"/>
        <family val="2"/>
      </rPr>
      <t>Table 2.2.1</t>
    </r>
    <r>
      <rPr>
        <b/>
        <sz val="10"/>
        <color theme="1"/>
        <rFont val="Tahoma"/>
        <family val="2"/>
      </rPr>
      <t xml:space="preserve">  </t>
    </r>
    <r>
      <rPr>
        <b/>
        <sz val="10"/>
        <color rgb="FF595959"/>
        <rFont val="Tahoma"/>
        <family val="2"/>
      </rPr>
      <t>Schools by Region for the First Quarter of 2018</t>
    </r>
  </si>
  <si>
    <r>
      <t>ربع 1</t>
    </r>
    <r>
      <rPr>
        <b/>
        <sz val="10"/>
        <color rgb="FFFF0000"/>
        <rFont val="Tahoma"/>
        <family val="2"/>
      </rPr>
      <t>*</t>
    </r>
    <r>
      <rPr>
        <b/>
        <sz val="10"/>
        <color theme="0"/>
        <rFont val="Tahoma"/>
        <family val="2"/>
      </rPr>
      <t xml:space="preserve">
Q 1</t>
    </r>
  </si>
  <si>
    <r>
      <t>ربع 2</t>
    </r>
    <r>
      <rPr>
        <b/>
        <sz val="10"/>
        <color rgb="FFFF0000"/>
        <rFont val="Tahoma"/>
        <family val="2"/>
      </rPr>
      <t>*</t>
    </r>
    <r>
      <rPr>
        <b/>
        <sz val="10"/>
        <color theme="0"/>
        <rFont val="Tahoma"/>
        <family val="2"/>
      </rPr>
      <t xml:space="preserve">
Q 2</t>
    </r>
  </si>
  <si>
    <r>
      <t>ربع 3</t>
    </r>
    <r>
      <rPr>
        <b/>
        <sz val="10"/>
        <color rgb="FFFF0000"/>
        <rFont val="Tahoma"/>
        <family val="2"/>
      </rPr>
      <t>**</t>
    </r>
    <r>
      <rPr>
        <b/>
        <sz val="10"/>
        <color theme="0"/>
        <rFont val="Tahoma"/>
        <family val="2"/>
      </rPr>
      <t xml:space="preserve">
Q 3</t>
    </r>
  </si>
  <si>
    <r>
      <t>ربع 4</t>
    </r>
    <r>
      <rPr>
        <b/>
        <sz val="10"/>
        <color rgb="FFFF0000"/>
        <rFont val="Tahoma"/>
        <family val="2"/>
      </rPr>
      <t>**</t>
    </r>
    <r>
      <rPr>
        <b/>
        <sz val="10"/>
        <color theme="0"/>
        <rFont val="Tahoma"/>
        <family val="2"/>
      </rPr>
      <t xml:space="preserve">
Q 4</t>
    </r>
  </si>
  <si>
    <r>
      <t>ربع 1</t>
    </r>
    <r>
      <rPr>
        <b/>
        <sz val="10"/>
        <color rgb="FFFF0000"/>
        <rFont val="Tahoma"/>
        <family val="2"/>
      </rPr>
      <t>**</t>
    </r>
    <r>
      <rPr>
        <b/>
        <sz val="10"/>
        <color theme="0"/>
        <rFont val="Tahoma"/>
        <family val="2"/>
      </rPr>
      <t xml:space="preserve">
Q 1</t>
    </r>
  </si>
  <si>
    <t>* بيانات العام الدراسي 2016-17</t>
  </si>
  <si>
    <t xml:space="preserve">* Data for School Year 2016-17 </t>
  </si>
  <si>
    <t>** بيانات العام الدراسي 2017-18</t>
  </si>
  <si>
    <t xml:space="preserve">** Data for School Year 2017-18 </t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</si>
  <si>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2.2.2</t>
    </r>
    <r>
      <rPr>
        <b/>
        <sz val="11"/>
        <color rgb="FF5E6A7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المدارس حسب القطاع للربع الأول من عام 2018</t>
    </r>
  </si>
  <si>
    <r>
      <rPr>
        <b/>
        <sz val="10"/>
        <color rgb="FF6E91A8"/>
        <rFont val="Tahoma"/>
        <family val="2"/>
      </rPr>
      <t>Table 2.2.2</t>
    </r>
    <r>
      <rPr>
        <b/>
        <sz val="10"/>
        <color theme="1"/>
        <rFont val="Tahoma"/>
        <family val="2"/>
      </rPr>
      <t xml:space="preserve">  </t>
    </r>
    <r>
      <rPr>
        <b/>
        <sz val="10"/>
        <color rgb="FF595959"/>
        <rFont val="Tahoma"/>
        <family val="2"/>
      </rPr>
      <t>Schools by Sector for the First Quarter of 2018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</si>
  <si>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2.2.3</t>
    </r>
    <r>
      <rPr>
        <b/>
        <sz val="11"/>
        <color rgb="FF5E6A7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الطلاب حسب المنطقة للربع الأول من عام 2018</t>
    </r>
  </si>
  <si>
    <r>
      <rPr>
        <b/>
        <sz val="11"/>
        <color rgb="FF6E91A8"/>
        <rFont val="Tahoma"/>
        <family val="2"/>
      </rPr>
      <t>Table 2.2.3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Pupils by Region for the First Quarter of 2018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</si>
  <si>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2.2.4</t>
    </r>
    <r>
      <rPr>
        <b/>
        <sz val="11"/>
        <color rgb="FF5E6A7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الطلاب حسب القطاع للربع الأول من عام 2018</t>
    </r>
  </si>
  <si>
    <r>
      <rPr>
        <b/>
        <sz val="11"/>
        <color rgb="FF6E91A8"/>
        <rFont val="Tahoma"/>
        <family val="2"/>
      </rPr>
      <t>Table 2.2.4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Pupils by Sector for the First Quarter of 2018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</si>
  <si>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2.2.5</t>
    </r>
    <r>
      <rPr>
        <b/>
        <sz val="11"/>
        <color rgb="FF5E6A7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الطلاب حسب النوع للربع الأول من عام 2018</t>
    </r>
  </si>
  <si>
    <r>
      <rPr>
        <b/>
        <sz val="11"/>
        <color rgb="FF6E91A8"/>
        <rFont val="Tahoma"/>
        <family val="2"/>
      </rPr>
      <t>Table 2.2.5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Pupils by Gender for the First Quarter of 2018</t>
    </r>
  </si>
  <si>
    <r>
      <t>ربع 4</t>
    </r>
    <r>
      <rPr>
        <b/>
        <sz val="10"/>
        <color rgb="FFFF0000"/>
        <rFont val="Tahoma"/>
        <family val="2"/>
      </rPr>
      <t>***</t>
    </r>
    <r>
      <rPr>
        <b/>
        <sz val="10"/>
        <color theme="0"/>
        <rFont val="Tahoma"/>
        <family val="2"/>
      </rPr>
      <t xml:space="preserve">
Q 4</t>
    </r>
  </si>
  <si>
    <t>*** ملاحظة: البيانات غير متوفرة من المصدر</t>
  </si>
  <si>
    <t>*** Note: Data unavailable from source</t>
  </si>
  <si>
    <r>
      <rPr>
        <b/>
        <sz val="11"/>
        <color rgb="FF105663"/>
        <rFont val="Tahoma"/>
        <family val="2"/>
      </rPr>
      <t xml:space="preserve"> جدول 1.3.7 </t>
    </r>
    <r>
      <rPr>
        <b/>
        <sz val="11"/>
        <color rgb="FFAA9F8A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النقل الجوي للبضائع حسب المطار</t>
    </r>
  </si>
  <si>
    <r>
      <t xml:space="preserve"> Table 1.3.7 </t>
    </r>
    <r>
      <rPr>
        <b/>
        <sz val="11"/>
        <color rgb="FF595959"/>
        <rFont val="Tahoma"/>
        <family val="2"/>
      </rPr>
      <t xml:space="preserve"> Air Transport of Goods by Airport</t>
    </r>
  </si>
  <si>
    <r>
      <rPr>
        <b/>
        <sz val="11"/>
        <color rgb="FF105663"/>
        <rFont val="Tahoma"/>
        <family val="2"/>
      </rPr>
      <t>جدول 1.3.8</t>
    </r>
    <r>
      <rPr>
        <b/>
        <sz val="11"/>
        <color rgb="FFD6A461"/>
        <rFont val="Tahoma"/>
        <family val="2"/>
      </rPr>
      <t xml:space="preserve"> </t>
    </r>
    <r>
      <rPr>
        <b/>
        <sz val="11"/>
        <color rgb="FFAA9F8A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 xml:space="preserve">أهم احصاءات سوق ابوظبي للاوراق المالية 
    </t>
    </r>
  </si>
  <si>
    <r>
      <rPr>
        <b/>
        <sz val="11"/>
        <color rgb="FF106169"/>
        <rFont val="Tahoma"/>
        <family val="2"/>
      </rPr>
      <t xml:space="preserve">Table 1.3.8 </t>
    </r>
    <r>
      <rPr>
        <b/>
        <sz val="11"/>
        <color rgb="FF595959"/>
        <rFont val="Tahoma"/>
        <family val="2"/>
      </rPr>
      <t xml:space="preserve"> Key Statistics of the Abu Dhabi Securities Market</t>
    </r>
  </si>
  <si>
    <r>
      <rPr>
        <b/>
        <sz val="11"/>
        <color rgb="FFD6A461"/>
        <rFont val="Tahoma"/>
        <family val="2"/>
      </rPr>
      <t xml:space="preserve"> </t>
    </r>
    <r>
      <rPr>
        <b/>
        <sz val="11"/>
        <color rgb="FF105663"/>
        <rFont val="Tahoma"/>
        <family val="2"/>
      </rPr>
      <t>جدول 1.3.9</t>
    </r>
    <r>
      <rPr>
        <b/>
        <sz val="11"/>
        <color rgb="FFD6A461"/>
        <rFont val="Tahoma"/>
        <family val="2"/>
      </rPr>
      <t xml:space="preserve"> </t>
    </r>
    <r>
      <rPr>
        <b/>
        <sz val="11"/>
        <color rgb="FFAA9F8A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 xml:space="preserve">احصاءات البنوك 
</t>
    </r>
    <r>
      <rPr>
        <b/>
        <sz val="11"/>
        <color rgb="FF105663"/>
        <rFont val="Tahoma"/>
        <family val="2"/>
      </rPr>
      <t/>
    </r>
  </si>
  <si>
    <r>
      <t xml:space="preserve">Table 1.3.9  </t>
    </r>
    <r>
      <rPr>
        <b/>
        <sz val="11"/>
        <color rgb="FF595959"/>
        <rFont val="Tahoma"/>
        <family val="2"/>
      </rPr>
      <t>Banks Statistics</t>
    </r>
  </si>
  <si>
    <t>Quarterly statistical bulletin 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</si>
</sst>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.0"/>
    <numFmt numFmtId="165" formatCode="0.0%"/>
    <numFmt numFmtId="166" formatCode="_-* #,##0.00_-;\-* #,##0.00_-;_-* &quot;-&quot;??_-;_-@_-"/>
    <numFmt numFmtId="167" formatCode="#,##0.0"/>
    <numFmt numFmtId="168" formatCode="_(* #,##0_);_(* \(#,##0\);_(* &quot;-&quot;??_);_(@_)"/>
  </numFmts>
  <fonts count="8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Tahoma"/>
      <family val="2"/>
    </font>
    <font>
      <sz val="10"/>
      <color theme="1"/>
      <name val="Tahoma"/>
      <family val="2"/>
    </font>
    <font>
      <i/>
      <sz val="9"/>
      <color theme="1"/>
      <name val="Arial"/>
      <family val="2"/>
    </font>
    <font>
      <sz val="11"/>
      <color theme="1"/>
      <name val="Tahoma"/>
      <family val="2"/>
    </font>
    <font>
      <b/>
      <sz val="11"/>
      <color rgb="FFAA9F8A"/>
      <name val="Tahoma"/>
      <family val="2"/>
    </font>
    <font>
      <b/>
      <sz val="10"/>
      <color theme="0"/>
      <name val="Tahoma"/>
      <family val="2"/>
    </font>
    <font>
      <b/>
      <sz val="10"/>
      <color theme="1" tint="0.499984740745262"/>
      <name val="Tahoma"/>
      <family val="2"/>
    </font>
    <font>
      <sz val="8"/>
      <color rgb="FFC00000"/>
      <name val="Tahoma"/>
      <family val="2"/>
    </font>
    <font>
      <i/>
      <sz val="9"/>
      <color theme="1" tint="0.499984740745262"/>
      <name val="Tahoma"/>
      <family val="2"/>
    </font>
    <font>
      <b/>
      <sz val="11"/>
      <color theme="1" tint="0.34998626667073579"/>
      <name val="Tahoma"/>
      <family val="2"/>
    </font>
    <font>
      <b/>
      <sz val="11"/>
      <color rgb="FFABCFBF"/>
      <name val="Tahoma"/>
      <family val="2"/>
    </font>
    <font>
      <b/>
      <sz val="11"/>
      <color rgb="FFA2AC72"/>
      <name val="Tahoma"/>
      <family val="2"/>
    </font>
    <font>
      <b/>
      <sz val="10"/>
      <color rgb="FFFF0000"/>
      <name val="Tahoma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0"/>
      <color theme="1" tint="0.34998626667073579"/>
      <name val="Tahoma"/>
      <family val="2"/>
    </font>
    <font>
      <sz val="8"/>
      <color theme="1" tint="0.34998626667073579"/>
      <name val="Tahoma"/>
      <family val="2"/>
    </font>
    <font>
      <sz val="10"/>
      <color rgb="FF626262"/>
      <name val="Tahoma"/>
      <family val="2"/>
    </font>
    <font>
      <b/>
      <sz val="10"/>
      <color rgb="FF626262"/>
      <name val="Tahoma"/>
      <family val="2"/>
    </font>
    <font>
      <b/>
      <sz val="10"/>
      <color rgb="FF626262"/>
      <name val="Arial"/>
      <family val="2"/>
    </font>
    <font>
      <sz val="11"/>
      <color rgb="FF626262"/>
      <name val="Calibri"/>
      <family val="2"/>
      <scheme val="minor"/>
    </font>
    <font>
      <b/>
      <sz val="11"/>
      <color rgb="FF626262"/>
      <name val="Tahoma"/>
      <family val="2"/>
    </font>
    <font>
      <b/>
      <sz val="10"/>
      <color theme="1" tint="0.34998626667073579"/>
      <name val="Tahoma"/>
      <family val="2"/>
    </font>
    <font>
      <sz val="11"/>
      <color theme="1" tint="0.34998626667073579"/>
      <name val="Calibri"/>
      <family val="2"/>
      <scheme val="minor"/>
    </font>
    <font>
      <sz val="14"/>
      <color theme="1"/>
      <name val="Tahoma"/>
      <family val="2"/>
    </font>
    <font>
      <sz val="14"/>
      <color rgb="FFFF0000"/>
      <name val="Tahoma"/>
      <family val="2"/>
    </font>
    <font>
      <b/>
      <sz val="10"/>
      <color theme="1" tint="0.34998626667073579"/>
      <name val="Arial"/>
      <family val="2"/>
    </font>
    <font>
      <b/>
      <sz val="12"/>
      <color theme="0"/>
      <name val="Tahoma"/>
      <family val="2"/>
    </font>
    <font>
      <b/>
      <sz val="19"/>
      <color theme="1" tint="0.34998626667073579"/>
      <name val="Tahoma"/>
      <family val="2"/>
    </font>
    <font>
      <sz val="9"/>
      <color rgb="FF636466"/>
      <name val="Tahoma"/>
      <family val="2"/>
    </font>
    <font>
      <b/>
      <sz val="11"/>
      <color rgb="FF5E6A71"/>
      <name val="Tahoma"/>
      <family val="2"/>
    </font>
    <font>
      <b/>
      <sz val="11"/>
      <color rgb="FF6E91A8"/>
      <name val="Tahoma"/>
      <family val="2"/>
    </font>
    <font>
      <b/>
      <sz val="12"/>
      <color theme="0"/>
      <name val="Calibri"/>
      <family val="2"/>
      <scheme val="minor"/>
    </font>
    <font>
      <b/>
      <sz val="11"/>
      <color rgb="FFD6A461"/>
      <name val="Tahoma"/>
      <family val="2"/>
    </font>
    <font>
      <sz val="10"/>
      <color theme="1" tint="0.499984740745262"/>
      <name val="Tahoma"/>
      <family val="2"/>
    </font>
    <font>
      <b/>
      <sz val="11"/>
      <color rgb="FF105663"/>
      <name val="Tahoma"/>
      <family val="2"/>
    </font>
    <font>
      <sz val="9"/>
      <color theme="1"/>
      <name val="Tahoma"/>
      <family val="2"/>
    </font>
    <font>
      <b/>
      <sz val="11"/>
      <color indexed="52"/>
      <name val="Tahoma"/>
      <family val="2"/>
    </font>
    <font>
      <b/>
      <sz val="11"/>
      <color indexed="8"/>
      <name val="Tahoma"/>
      <family val="2"/>
    </font>
    <font>
      <b/>
      <sz val="11"/>
      <color indexed="63"/>
      <name val="Tahoma"/>
      <family val="2"/>
    </font>
    <font>
      <sz val="8"/>
      <color rgb="FFFF0000"/>
      <name val="Tahoma"/>
      <family val="2"/>
    </font>
    <font>
      <b/>
      <sz val="8"/>
      <color rgb="FF405456"/>
      <name val="Tahoma"/>
      <family val="2"/>
    </font>
    <font>
      <sz val="11"/>
      <color rgb="FFFF0000"/>
      <name val="Calibri"/>
      <family val="2"/>
      <scheme val="minor"/>
    </font>
    <font>
      <b/>
      <sz val="11"/>
      <color rgb="FF974706"/>
      <name val="Tahoma"/>
      <family val="2"/>
    </font>
    <font>
      <b/>
      <sz val="11"/>
      <color theme="1" tint="0.34998626667073579"/>
      <name val="Calibri"/>
      <family val="2"/>
      <scheme val="minor"/>
    </font>
    <font>
      <b/>
      <sz val="8"/>
      <color rgb="FF595959"/>
      <name val="Tahoma"/>
      <family val="2"/>
    </font>
    <font>
      <b/>
      <sz val="10"/>
      <color rgb="FF000000"/>
      <name val="Arial"/>
      <family val="2"/>
    </font>
    <font>
      <b/>
      <sz val="10"/>
      <color rgb="FFC00000"/>
      <name val="Arial"/>
      <family val="2"/>
    </font>
    <font>
      <b/>
      <sz val="11"/>
      <color rgb="FF105663"/>
      <name val="Calibri"/>
      <family val="2"/>
      <scheme val="minor"/>
    </font>
    <font>
      <b/>
      <sz val="11"/>
      <color theme="1" tint="0.499984740745262"/>
      <name val="Tahoma"/>
      <family val="2"/>
    </font>
    <font>
      <b/>
      <sz val="9"/>
      <color theme="1" tint="0.34998626667073579"/>
      <name val="Tahoma"/>
      <family val="2"/>
    </font>
    <font>
      <b/>
      <sz val="9"/>
      <color rgb="FF974706"/>
      <name val="Tahoma"/>
      <family val="2"/>
    </font>
    <font>
      <b/>
      <sz val="9"/>
      <color rgb="FFD6A461"/>
      <name val="Tahoma"/>
      <family val="2"/>
    </font>
    <font>
      <sz val="11"/>
      <name val="Calibri"/>
      <family val="2"/>
      <scheme val="minor"/>
    </font>
    <font>
      <sz val="10"/>
      <name val="Tahoma"/>
      <family val="2"/>
    </font>
    <font>
      <b/>
      <sz val="11"/>
      <color rgb="FF595959"/>
      <name val="Tahoma"/>
      <family val="2"/>
    </font>
    <font>
      <b/>
      <sz val="11"/>
      <color rgb="FF595959"/>
      <name val="Calibri"/>
      <family val="2"/>
      <scheme val="minor"/>
    </font>
    <font>
      <b/>
      <sz val="11"/>
      <color theme="0"/>
      <name val="Tahoma"/>
      <family val="2"/>
    </font>
    <font>
      <sz val="10"/>
      <color rgb="FF595959"/>
      <name val="Arial"/>
      <family val="2"/>
    </font>
    <font>
      <sz val="8"/>
      <color rgb="FF595959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11"/>
      <color rgb="FFFFFFFF"/>
      <name val="Arial"/>
      <family val="2"/>
    </font>
    <font>
      <b/>
      <sz val="10"/>
      <color rgb="FF595959"/>
      <name val="Arial"/>
      <family val="2"/>
    </font>
    <font>
      <b/>
      <sz val="11"/>
      <name val="Tahoma"/>
      <family val="2"/>
    </font>
    <font>
      <sz val="9"/>
      <color rgb="FFC00000"/>
      <name val="Arial"/>
      <family val="2"/>
    </font>
    <font>
      <b/>
      <sz val="12"/>
      <color rgb="FF3F4042"/>
      <name val="Calibri"/>
      <family val="2"/>
      <scheme val="minor"/>
    </font>
    <font>
      <b/>
      <sz val="12"/>
      <color rgb="FF974706"/>
      <name val="Calibri"/>
      <family val="2"/>
      <scheme val="minor"/>
    </font>
    <font>
      <b/>
      <sz val="9"/>
      <color rgb="FF595959"/>
      <name val="Tahoma"/>
      <family val="2"/>
    </font>
    <font>
      <b/>
      <sz val="11"/>
      <color rgb="FF106169"/>
      <name val="Tahoma"/>
      <family val="2"/>
    </font>
    <font>
      <sz val="10"/>
      <color rgb="FF595959"/>
      <name val="Tohama"/>
    </font>
    <font>
      <sz val="9"/>
      <color theme="1" tint="0.34998626667073579"/>
      <name val="Calibri"/>
      <family val="2"/>
      <scheme val="minor"/>
    </font>
    <font>
      <b/>
      <sz val="9"/>
      <color rgb="FF106169"/>
      <name val="Tahoma"/>
      <family val="2"/>
    </font>
    <font>
      <sz val="10"/>
      <color rgb="FFFF0000"/>
      <name val="Tahoma"/>
      <family val="2"/>
    </font>
    <font>
      <sz val="9"/>
      <color theme="1" tint="0.499984740745262"/>
      <name val="Tahoma"/>
      <family val="2"/>
    </font>
    <font>
      <sz val="9"/>
      <color rgb="FFFF0000"/>
      <name val="Arial"/>
      <family val="2"/>
    </font>
    <font>
      <sz val="12"/>
      <color theme="10"/>
      <name val="Calibri"/>
      <family val="2"/>
      <scheme val="minor"/>
    </font>
    <font>
      <b/>
      <sz val="10"/>
      <color rgb="FF6E91A8"/>
      <name val="Tahoma"/>
      <family val="2"/>
    </font>
    <font>
      <b/>
      <sz val="10"/>
      <color theme="1"/>
      <name val="Tahoma"/>
      <family val="2"/>
    </font>
    <font>
      <sz val="9"/>
      <color rgb="FFFF0000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DADDDF"/>
        <bgColor indexed="64"/>
      </patternFill>
    </fill>
    <fill>
      <patternFill patternType="solid">
        <fgColor rgb="FFA2AC72"/>
        <bgColor indexed="64"/>
      </patternFill>
    </fill>
    <fill>
      <patternFill patternType="solid">
        <fgColor rgb="FF106169"/>
        <bgColor indexed="64"/>
      </patternFill>
    </fill>
    <fill>
      <patternFill patternType="solid">
        <fgColor rgb="FF495663"/>
        <bgColor indexed="64"/>
      </patternFill>
    </fill>
    <fill>
      <patternFill patternType="solid">
        <fgColor rgb="FF8A1E04"/>
        <bgColor indexed="64"/>
      </patternFill>
    </fill>
    <fill>
      <patternFill patternType="solid">
        <fgColor rgb="FF6E91A8"/>
        <bgColor indexed="64"/>
      </patternFill>
    </fill>
    <fill>
      <patternFill patternType="solid">
        <fgColor rgb="FFD6A461"/>
        <bgColor indexed="64"/>
      </patternFill>
    </fill>
    <fill>
      <patternFill patternType="solid">
        <fgColor rgb="FF10566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974706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A2AC72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rgb="FF106169"/>
      </bottom>
      <diagonal/>
    </border>
    <border>
      <left/>
      <right/>
      <top style="thin">
        <color rgb="FF6E91A8"/>
      </top>
      <bottom/>
      <diagonal/>
    </border>
    <border>
      <left/>
      <right/>
      <top/>
      <bottom style="thin">
        <color rgb="FF6E91A8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rgb="FF7D9AA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rgb="FFD6A461"/>
      </bottom>
      <diagonal/>
    </border>
    <border>
      <left/>
      <right/>
      <top/>
      <bottom style="thin">
        <color rgb="FF1056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rgb="FF105663"/>
      </top>
      <bottom/>
      <diagonal/>
    </border>
    <border>
      <left/>
      <right/>
      <top style="thin">
        <color rgb="FFD6A46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medium">
        <color rgb="FF6E91A8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166" fontId="3" fillId="0" borderId="0" applyFont="0" applyFill="0" applyBorder="0" applyAlignment="0" applyProtection="0"/>
    <xf numFmtId="0" fontId="5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7" fontId="20" fillId="0" borderId="0">
      <alignment horizontal="right" vertical="center" readingOrder="2"/>
    </xf>
    <xf numFmtId="0" fontId="20" fillId="0" borderId="0" applyBorder="0">
      <alignment horizontal="right" vertical="center" wrapText="1" readingOrder="2"/>
    </xf>
    <xf numFmtId="49" fontId="64" fillId="0" borderId="0">
      <alignment horizontal="left" vertical="center" readingOrder="1"/>
    </xf>
    <xf numFmtId="0" fontId="67" fillId="0" borderId="0">
      <alignment horizontal="left" vertical="center" readingOrder="1"/>
    </xf>
    <xf numFmtId="0" fontId="68" fillId="0" borderId="0"/>
    <xf numFmtId="43" fontId="3" fillId="0" borderId="0" applyFont="0" applyFill="0" applyBorder="0" applyAlignment="0" applyProtection="0"/>
  </cellStyleXfs>
  <cellXfs count="435">
    <xf numFmtId="0" fontId="0" fillId="0" borderId="0" xfId="0"/>
    <xf numFmtId="0" fontId="0" fillId="0" borderId="0" xfId="0" applyBorder="1"/>
    <xf numFmtId="0" fontId="24" fillId="0" borderId="0" xfId="0" applyFont="1" applyBorder="1"/>
    <xf numFmtId="0" fontId="25" fillId="0" borderId="0" xfId="0" applyFont="1" applyBorder="1" applyAlignment="1">
      <alignment horizontal="right"/>
    </xf>
    <xf numFmtId="0" fontId="25" fillId="0" borderId="0" xfId="0" applyFont="1" applyBorder="1" applyAlignment="1">
      <alignment horizontal="right" wrapText="1"/>
    </xf>
    <xf numFmtId="0" fontId="9" fillId="0" borderId="0" xfId="0" applyFont="1"/>
    <xf numFmtId="0" fontId="32" fillId="0" borderId="1" xfId="0" applyFont="1" applyBorder="1" applyAlignment="1">
      <alignment vertical="center" wrapText="1" readingOrder="2"/>
    </xf>
    <xf numFmtId="0" fontId="33" fillId="0" borderId="1" xfId="0" applyFont="1" applyBorder="1" applyAlignment="1">
      <alignment vertical="center" wrapText="1" readingOrder="2"/>
    </xf>
    <xf numFmtId="0" fontId="30" fillId="2" borderId="0" xfId="0" applyFont="1" applyFill="1" applyBorder="1" applyAlignment="1">
      <alignment horizontal="right"/>
    </xf>
    <xf numFmtId="0" fontId="36" fillId="0" borderId="0" xfId="0" applyFont="1" applyBorder="1" applyAlignment="1"/>
    <xf numFmtId="2" fontId="11" fillId="5" borderId="3" xfId="0" applyNumberFormat="1" applyFont="1" applyFill="1" applyBorder="1" applyAlignment="1">
      <alignment horizontal="center" vertical="center"/>
    </xf>
    <xf numFmtId="3" fontId="28" fillId="0" borderId="0" xfId="0" applyNumberFormat="1" applyFont="1" applyFill="1" applyBorder="1" applyAlignment="1">
      <alignment wrapText="1"/>
    </xf>
    <xf numFmtId="0" fontId="2" fillId="0" borderId="0" xfId="1"/>
    <xf numFmtId="3" fontId="0" fillId="0" borderId="0" xfId="0" applyNumberFormat="1"/>
    <xf numFmtId="0" fontId="7" fillId="0" borderId="0" xfId="0" applyFont="1" applyBorder="1"/>
    <xf numFmtId="0" fontId="8" fillId="0" borderId="0" xfId="0" applyFont="1" applyAlignment="1">
      <alignment wrapText="1"/>
    </xf>
    <xf numFmtId="0" fontId="13" fillId="0" borderId="0" xfId="0" applyFont="1" applyAlignment="1">
      <alignment horizontal="right" readingOrder="2"/>
    </xf>
    <xf numFmtId="0" fontId="14" fillId="0" borderId="0" xfId="0" applyFont="1" applyAlignment="1">
      <alignment horizontal="right" wrapText="1"/>
    </xf>
    <xf numFmtId="164" fontId="0" fillId="0" borderId="2" xfId="0" applyNumberFormat="1" applyBorder="1"/>
    <xf numFmtId="0" fontId="21" fillId="0" borderId="0" xfId="0" applyFont="1" applyAlignment="1">
      <alignment horizontal="justify" vertical="center" readingOrder="2"/>
    </xf>
    <xf numFmtId="0" fontId="22" fillId="0" borderId="0" xfId="0" applyFont="1" applyAlignment="1">
      <alignment horizontal="justify" vertical="center" readingOrder="2"/>
    </xf>
    <xf numFmtId="1" fontId="25" fillId="0" borderId="0" xfId="0" applyNumberFormat="1" applyFont="1" applyBorder="1" applyAlignment="1">
      <alignment horizontal="right"/>
    </xf>
    <xf numFmtId="3" fontId="25" fillId="0" borderId="0" xfId="0" applyNumberFormat="1" applyFont="1" applyBorder="1"/>
    <xf numFmtId="3" fontId="28" fillId="0" borderId="0" xfId="0" applyNumberFormat="1" applyFont="1"/>
    <xf numFmtId="3" fontId="28" fillId="0" borderId="0" xfId="0" applyNumberFormat="1" applyFont="1" applyBorder="1" applyAlignment="1">
      <alignment wrapText="1"/>
    </xf>
    <xf numFmtId="164" fontId="25" fillId="0" borderId="0" xfId="0" applyNumberFormat="1" applyFont="1" applyBorder="1" applyAlignment="1">
      <alignment horizontal="right" vertical="center"/>
    </xf>
    <xf numFmtId="164" fontId="28" fillId="0" borderId="0" xfId="0" applyNumberFormat="1" applyFont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1" fontId="25" fillId="0" borderId="6" xfId="0" applyNumberFormat="1" applyFont="1" applyBorder="1" applyAlignment="1">
      <alignment horizontal="right"/>
    </xf>
    <xf numFmtId="3" fontId="28" fillId="0" borderId="6" xfId="0" applyNumberFormat="1" applyFont="1" applyBorder="1" applyAlignment="1">
      <alignment wrapText="1"/>
    </xf>
    <xf numFmtId="49" fontId="11" fillId="2" borderId="0" xfId="0" applyNumberFormat="1" applyFont="1" applyFill="1" applyBorder="1" applyAlignment="1">
      <alignment horizontal="center" vertical="center" wrapText="1"/>
    </xf>
    <xf numFmtId="1" fontId="30" fillId="2" borderId="0" xfId="0" applyNumberFormat="1" applyFont="1" applyFill="1" applyBorder="1" applyAlignment="1">
      <alignment horizontal="right"/>
    </xf>
    <xf numFmtId="0" fontId="31" fillId="2" borderId="0" xfId="0" applyFont="1" applyFill="1" applyBorder="1"/>
    <xf numFmtId="0" fontId="31" fillId="2" borderId="0" xfId="0" applyFont="1" applyFill="1"/>
    <xf numFmtId="0" fontId="30" fillId="2" borderId="0" xfId="0" applyFont="1" applyFill="1" applyBorder="1"/>
    <xf numFmtId="1" fontId="23" fillId="0" borderId="0" xfId="0" applyNumberFormat="1" applyFont="1" applyBorder="1" applyAlignment="1">
      <alignment horizontal="right"/>
    </xf>
    <xf numFmtId="3" fontId="23" fillId="0" borderId="0" xfId="0" applyNumberFormat="1" applyFont="1" applyBorder="1"/>
    <xf numFmtId="3" fontId="31" fillId="0" borderId="0" xfId="0" applyNumberFormat="1" applyFont="1" applyBorder="1" applyAlignment="1">
      <alignment wrapText="1"/>
    </xf>
    <xf numFmtId="1" fontId="23" fillId="0" borderId="6" xfId="0" applyNumberFormat="1" applyFont="1" applyBorder="1" applyAlignment="1">
      <alignment horizontal="right"/>
    </xf>
    <xf numFmtId="3" fontId="31" fillId="0" borderId="6" xfId="0" applyNumberFormat="1" applyFont="1" applyBorder="1" applyAlignment="1">
      <alignment wrapText="1"/>
    </xf>
    <xf numFmtId="164" fontId="0" fillId="0" borderId="0" xfId="0" applyNumberFormat="1" applyBorder="1"/>
    <xf numFmtId="164" fontId="23" fillId="0" borderId="0" xfId="0" applyNumberFormat="1" applyFont="1" applyBorder="1" applyAlignment="1">
      <alignment horizontal="right"/>
    </xf>
    <xf numFmtId="164" fontId="23" fillId="0" borderId="0" xfId="0" applyNumberFormat="1" applyFont="1" applyBorder="1"/>
    <xf numFmtId="164" fontId="31" fillId="0" borderId="0" xfId="0" applyNumberFormat="1" applyFont="1" applyAlignment="1">
      <alignment horizontal="right"/>
    </xf>
    <xf numFmtId="164" fontId="31" fillId="0" borderId="0" xfId="0" applyNumberFormat="1" applyFont="1"/>
    <xf numFmtId="164" fontId="31" fillId="0" borderId="0" xfId="0" applyNumberFormat="1" applyFont="1" applyAlignment="1">
      <alignment horizontal="right" vertical="center"/>
    </xf>
    <xf numFmtId="0" fontId="7" fillId="0" borderId="7" xfId="0" applyFont="1" applyBorder="1"/>
    <xf numFmtId="0" fontId="24" fillId="0" borderId="7" xfId="0" applyFont="1" applyBorder="1"/>
    <xf numFmtId="0" fontId="37" fillId="0" borderId="0" xfId="0" applyFont="1" applyBorder="1" applyAlignment="1">
      <alignment horizontal="right" vertical="center" readingOrder="2"/>
    </xf>
    <xf numFmtId="49" fontId="30" fillId="2" borderId="0" xfId="0" applyNumberFormat="1" applyFont="1" applyFill="1" applyBorder="1" applyAlignment="1">
      <alignment vertical="center" wrapText="1"/>
    </xf>
    <xf numFmtId="0" fontId="30" fillId="2" borderId="10" xfId="0" applyFont="1" applyFill="1" applyBorder="1"/>
    <xf numFmtId="3" fontId="30" fillId="2" borderId="10" xfId="0" applyNumberFormat="1" applyFont="1" applyFill="1" applyBorder="1"/>
    <xf numFmtId="0" fontId="6" fillId="0" borderId="0" xfId="0" applyFont="1" applyAlignment="1"/>
    <xf numFmtId="0" fontId="9" fillId="0" borderId="0" xfId="0" applyFont="1" applyAlignment="1"/>
    <xf numFmtId="49" fontId="26" fillId="2" borderId="0" xfId="0" applyNumberFormat="1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/>
    </xf>
    <xf numFmtId="2" fontId="11" fillId="8" borderId="3" xfId="0" applyNumberFormat="1" applyFont="1" applyFill="1" applyBorder="1" applyAlignment="1">
      <alignment horizontal="center" vertical="center"/>
    </xf>
    <xf numFmtId="0" fontId="25" fillId="0" borderId="14" xfId="0" applyFont="1" applyBorder="1" applyAlignment="1">
      <alignment horizontal="right"/>
    </xf>
    <xf numFmtId="1" fontId="23" fillId="0" borderId="14" xfId="0" applyNumberFormat="1" applyFont="1" applyBorder="1" applyAlignment="1">
      <alignment horizontal="right"/>
    </xf>
    <xf numFmtId="3" fontId="28" fillId="0" borderId="14" xfId="0" applyNumberFormat="1" applyFont="1" applyBorder="1"/>
    <xf numFmtId="1" fontId="42" fillId="0" borderId="0" xfId="0" applyNumberFormat="1" applyFont="1" applyBorder="1" applyAlignment="1">
      <alignment horizontal="right"/>
    </xf>
    <xf numFmtId="1" fontId="20" fillId="0" borderId="0" xfId="0" applyNumberFormat="1" applyFont="1" applyBorder="1" applyAlignment="1">
      <alignment horizontal="right"/>
    </xf>
    <xf numFmtId="1" fontId="20" fillId="0" borderId="14" xfId="0" applyNumberFormat="1" applyFont="1" applyBorder="1" applyAlignment="1">
      <alignment horizontal="right"/>
    </xf>
    <xf numFmtId="0" fontId="19" fillId="2" borderId="0" xfId="0" applyFont="1" applyFill="1" applyBorder="1" applyAlignment="1">
      <alignment horizontal="right"/>
    </xf>
    <xf numFmtId="3" fontId="19" fillId="2" borderId="0" xfId="0" applyNumberFormat="1" applyFont="1" applyFill="1" applyBorder="1" applyAlignment="1">
      <alignment horizontal="right"/>
    </xf>
    <xf numFmtId="1" fontId="30" fillId="0" borderId="0" xfId="0" applyNumberFormat="1" applyFont="1" applyFill="1" applyBorder="1" applyAlignment="1">
      <alignment horizontal="right"/>
    </xf>
    <xf numFmtId="1" fontId="42" fillId="0" borderId="0" xfId="0" applyNumberFormat="1" applyFont="1" applyFill="1" applyBorder="1" applyAlignment="1">
      <alignment horizontal="right"/>
    </xf>
    <xf numFmtId="0" fontId="19" fillId="2" borderId="15" xfId="0" applyFont="1" applyFill="1" applyBorder="1" applyAlignment="1">
      <alignment horizontal="right"/>
    </xf>
    <xf numFmtId="3" fontId="19" fillId="2" borderId="15" xfId="0" applyNumberFormat="1" applyFont="1" applyFill="1" applyBorder="1" applyAlignment="1">
      <alignment horizontal="right"/>
    </xf>
    <xf numFmtId="3" fontId="19" fillId="2" borderId="15" xfId="0" applyNumberFormat="1" applyFont="1" applyFill="1" applyBorder="1"/>
    <xf numFmtId="3" fontId="19" fillId="2" borderId="0" xfId="0" applyNumberFormat="1" applyFont="1" applyFill="1" applyBorder="1"/>
    <xf numFmtId="1" fontId="19" fillId="0" borderId="0" xfId="0" applyNumberFormat="1" applyFont="1" applyFill="1" applyBorder="1" applyAlignment="1">
      <alignment horizontal="right"/>
    </xf>
    <xf numFmtId="3" fontId="31" fillId="0" borderId="0" xfId="0" applyNumberFormat="1" applyFont="1"/>
    <xf numFmtId="167" fontId="31" fillId="0" borderId="0" xfId="0" applyNumberFormat="1" applyFont="1"/>
    <xf numFmtId="165" fontId="31" fillId="0" borderId="0" xfId="6" applyNumberFormat="1" applyFont="1"/>
    <xf numFmtId="0" fontId="44" fillId="0" borderId="1" xfId="0" applyFont="1" applyBorder="1" applyAlignment="1">
      <alignment vertical="center" wrapText="1" readingOrder="2"/>
    </xf>
    <xf numFmtId="49" fontId="34" fillId="0" borderId="0" xfId="0" applyNumberFormat="1" applyFont="1" applyFill="1" applyBorder="1" applyAlignment="1">
      <alignment horizontal="right" vertical="center" wrapText="1"/>
    </xf>
    <xf numFmtId="49" fontId="26" fillId="2" borderId="0" xfId="0" applyNumberFormat="1" applyFont="1" applyFill="1" applyBorder="1" applyAlignment="1">
      <alignment horizontal="right" vertical="center" wrapText="1"/>
    </xf>
    <xf numFmtId="49" fontId="27" fillId="2" borderId="0" xfId="0" applyNumberFormat="1" applyFont="1" applyFill="1" applyBorder="1" applyAlignment="1">
      <alignment horizontal="right" vertical="center" wrapText="1"/>
    </xf>
    <xf numFmtId="49" fontId="26" fillId="0" borderId="0" xfId="0" applyNumberFormat="1" applyFont="1" applyFill="1" applyBorder="1" applyAlignment="1">
      <alignment vertical="center" wrapText="1"/>
    </xf>
    <xf numFmtId="49" fontId="34" fillId="2" borderId="0" xfId="0" applyNumberFormat="1" applyFont="1" applyFill="1" applyBorder="1" applyAlignment="1">
      <alignment vertical="center" wrapText="1"/>
    </xf>
    <xf numFmtId="49" fontId="27" fillId="2" borderId="0" xfId="0" applyNumberFormat="1" applyFont="1" applyFill="1" applyBorder="1" applyAlignment="1">
      <alignment vertical="center" wrapText="1"/>
    </xf>
    <xf numFmtId="164" fontId="23" fillId="0" borderId="0" xfId="0" quotePrefix="1" applyNumberFormat="1" applyFont="1" applyBorder="1" applyAlignment="1">
      <alignment horizontal="right" vertical="center"/>
    </xf>
    <xf numFmtId="1" fontId="34" fillId="2" borderId="0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 readingOrder="2"/>
    </xf>
    <xf numFmtId="164" fontId="31" fillId="0" borderId="0" xfId="0" applyNumberFormat="1" applyFont="1" applyFill="1" applyAlignment="1">
      <alignment horizontal="right" vertical="center"/>
    </xf>
    <xf numFmtId="164" fontId="28" fillId="0" borderId="0" xfId="0" applyNumberFormat="1" applyFont="1" applyFill="1" applyAlignment="1">
      <alignment horizontal="right" vertical="center"/>
    </xf>
    <xf numFmtId="164" fontId="25" fillId="0" borderId="0" xfId="0" applyNumberFormat="1" applyFont="1" applyFill="1" applyBorder="1" applyAlignment="1">
      <alignment horizontal="right" vertical="center"/>
    </xf>
    <xf numFmtId="164" fontId="31" fillId="0" borderId="16" xfId="0" applyNumberFormat="1" applyFont="1" applyBorder="1" applyAlignment="1">
      <alignment horizontal="right"/>
    </xf>
    <xf numFmtId="164" fontId="23" fillId="0" borderId="16" xfId="0" applyNumberFormat="1" applyFont="1" applyBorder="1" applyAlignment="1">
      <alignment horizontal="right"/>
    </xf>
    <xf numFmtId="164" fontId="31" fillId="0" borderId="16" xfId="0" applyNumberFormat="1" applyFont="1" applyBorder="1"/>
    <xf numFmtId="164" fontId="31" fillId="0" borderId="16" xfId="0" applyNumberFormat="1" applyFont="1" applyBorder="1" applyAlignment="1">
      <alignment horizontal="right" vertical="center"/>
    </xf>
    <xf numFmtId="164" fontId="28" fillId="0" borderId="16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164" fontId="23" fillId="2" borderId="0" xfId="0" applyNumberFormat="1" applyFont="1" applyFill="1" applyBorder="1" applyAlignment="1">
      <alignment horizontal="center" vertical="center"/>
    </xf>
    <xf numFmtId="164" fontId="23" fillId="0" borderId="0" xfId="0" applyNumberFormat="1" applyFont="1" applyBorder="1" applyAlignment="1">
      <alignment horizontal="center" vertical="center"/>
    </xf>
    <xf numFmtId="164" fontId="23" fillId="0" borderId="14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right" vertical="center"/>
    </xf>
    <xf numFmtId="167" fontId="20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20" fillId="0" borderId="14" xfId="0" applyFont="1" applyBorder="1" applyAlignment="1">
      <alignment horizontal="right" vertical="center"/>
    </xf>
    <xf numFmtId="167" fontId="20" fillId="0" borderId="14" xfId="0" applyNumberFormat="1" applyFont="1" applyBorder="1" applyAlignment="1">
      <alignment vertical="center"/>
    </xf>
    <xf numFmtId="164" fontId="25" fillId="0" borderId="16" xfId="0" applyNumberFormat="1" applyFont="1" applyBorder="1" applyAlignment="1">
      <alignment horizontal="right" vertical="center"/>
    </xf>
    <xf numFmtId="0" fontId="31" fillId="0" borderId="0" xfId="6" applyNumberFormat="1" applyFont="1"/>
    <xf numFmtId="164" fontId="25" fillId="0" borderId="0" xfId="0" applyNumberFormat="1" applyFont="1" applyBorder="1"/>
    <xf numFmtId="164" fontId="25" fillId="0" borderId="14" xfId="0" applyNumberFormat="1" applyFont="1" applyBorder="1"/>
    <xf numFmtId="49" fontId="30" fillId="0" borderId="0" xfId="0" applyNumberFormat="1" applyFont="1" applyFill="1" applyBorder="1" applyAlignment="1">
      <alignment horizontal="center" vertical="center" wrapText="1"/>
    </xf>
    <xf numFmtId="49" fontId="30" fillId="2" borderId="0" xfId="0" applyNumberFormat="1" applyFont="1" applyFill="1" applyBorder="1" applyAlignment="1">
      <alignment horizontal="center" vertical="center" wrapText="1"/>
    </xf>
    <xf numFmtId="3" fontId="28" fillId="0" borderId="16" xfId="0" applyNumberFormat="1" applyFont="1" applyBorder="1" applyAlignment="1">
      <alignment wrapText="1"/>
    </xf>
    <xf numFmtId="3" fontId="23" fillId="0" borderId="0" xfId="0" applyNumberFormat="1" applyFont="1" applyFill="1" applyBorder="1"/>
    <xf numFmtId="3" fontId="20" fillId="0" borderId="0" xfId="8" applyNumberFormat="1" applyFont="1" applyFill="1" applyBorder="1">
      <alignment horizontal="right" vertical="center"/>
    </xf>
    <xf numFmtId="0" fontId="14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0" fontId="2" fillId="0" borderId="0" xfId="1" applyAlignment="1">
      <alignment vertical="center"/>
    </xf>
    <xf numFmtId="0" fontId="19" fillId="2" borderId="0" xfId="0" applyFont="1" applyFill="1" applyBorder="1" applyAlignment="1">
      <alignment vertical="center"/>
    </xf>
    <xf numFmtId="167" fontId="19" fillId="2" borderId="0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Alignment="1">
      <alignment vertical="center" wrapText="1"/>
    </xf>
    <xf numFmtId="0" fontId="30" fillId="2" borderId="0" xfId="0" applyFont="1" applyFill="1" applyBorder="1" applyAlignment="1">
      <alignment vertical="center"/>
    </xf>
    <xf numFmtId="167" fontId="30" fillId="2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3" fillId="0" borderId="0" xfId="0" applyFont="1" applyBorder="1" applyAlignment="1">
      <alignment horizontal="right" vertical="center"/>
    </xf>
    <xf numFmtId="167" fontId="23" fillId="0" borderId="0" xfId="0" applyNumberFormat="1" applyFont="1" applyBorder="1" applyAlignment="1">
      <alignment vertical="center"/>
    </xf>
    <xf numFmtId="0" fontId="30" fillId="2" borderId="0" xfId="0" applyFont="1" applyFill="1" applyBorder="1" applyAlignment="1">
      <alignment horizontal="right" vertical="center"/>
    </xf>
    <xf numFmtId="0" fontId="30" fillId="2" borderId="14" xfId="0" applyFont="1" applyFill="1" applyBorder="1" applyAlignment="1">
      <alignment horizontal="right" vertical="center"/>
    </xf>
    <xf numFmtId="167" fontId="30" fillId="2" borderId="14" xfId="0" applyNumberFormat="1" applyFont="1" applyFill="1" applyBorder="1" applyAlignment="1">
      <alignment vertical="center"/>
    </xf>
    <xf numFmtId="0" fontId="30" fillId="2" borderId="3" xfId="0" applyFont="1" applyFill="1" applyBorder="1" applyAlignment="1">
      <alignment vertical="center"/>
    </xf>
    <xf numFmtId="1" fontId="23" fillId="0" borderId="0" xfId="0" applyNumberFormat="1" applyFont="1" applyBorder="1" applyAlignment="1">
      <alignment horizontal="right" vertical="center"/>
    </xf>
    <xf numFmtId="1" fontId="30" fillId="2" borderId="0" xfId="0" applyNumberFormat="1" applyFont="1" applyFill="1" applyBorder="1" applyAlignment="1">
      <alignment horizontal="right" vertical="center"/>
    </xf>
    <xf numFmtId="1" fontId="30" fillId="2" borderId="0" xfId="0" applyNumberFormat="1" applyFont="1" applyFill="1" applyBorder="1" applyAlignment="1">
      <alignment vertical="center"/>
    </xf>
    <xf numFmtId="1" fontId="30" fillId="2" borderId="14" xfId="0" applyNumberFormat="1" applyFont="1" applyFill="1" applyBorder="1" applyAlignment="1">
      <alignment vertical="center"/>
    </xf>
    <xf numFmtId="0" fontId="19" fillId="2" borderId="3" xfId="0" applyFont="1" applyFill="1" applyBorder="1" applyAlignment="1">
      <alignment vertical="center"/>
    </xf>
    <xf numFmtId="167" fontId="23" fillId="0" borderId="0" xfId="0" applyNumberFormat="1" applyFont="1" applyBorder="1" applyAlignment="1">
      <alignment horizontal="right" vertical="center"/>
    </xf>
    <xf numFmtId="1" fontId="19" fillId="2" borderId="14" xfId="0" applyNumberFormat="1" applyFont="1" applyFill="1" applyBorder="1" applyAlignment="1">
      <alignment vertical="center"/>
    </xf>
    <xf numFmtId="167" fontId="19" fillId="2" borderId="14" xfId="0" applyNumberFormat="1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11" fillId="10" borderId="3" xfId="0" applyFont="1" applyFill="1" applyBorder="1" applyAlignment="1">
      <alignment horizontal="center" vertical="center"/>
    </xf>
    <xf numFmtId="164" fontId="23" fillId="2" borderId="0" xfId="0" applyNumberFormat="1" applyFont="1" applyFill="1" applyBorder="1" applyAlignment="1">
      <alignment horizontal="right" vertical="center" indent="1"/>
    </xf>
    <xf numFmtId="164" fontId="23" fillId="0" borderId="0" xfId="0" applyNumberFormat="1" applyFont="1" applyBorder="1" applyAlignment="1">
      <alignment horizontal="right" vertical="center" indent="1"/>
    </xf>
    <xf numFmtId="164" fontId="23" fillId="0" borderId="14" xfId="0" applyNumberFormat="1" applyFont="1" applyBorder="1" applyAlignment="1">
      <alignment horizontal="right" vertical="center" indent="1"/>
    </xf>
    <xf numFmtId="164" fontId="25" fillId="0" borderId="0" xfId="0" applyNumberFormat="1" applyFont="1" applyFill="1" applyBorder="1"/>
    <xf numFmtId="164" fontId="25" fillId="0" borderId="14" xfId="0" applyNumberFormat="1" applyFont="1" applyFill="1" applyBorder="1"/>
    <xf numFmtId="3" fontId="23" fillId="0" borderId="0" xfId="0" applyNumberFormat="1" applyFont="1" applyBorder="1" applyAlignment="1">
      <alignment horizontal="right"/>
    </xf>
    <xf numFmtId="3" fontId="30" fillId="2" borderId="10" xfId="0" applyNumberFormat="1" applyFont="1" applyFill="1" applyBorder="1" applyAlignment="1">
      <alignment horizontal="right"/>
    </xf>
    <xf numFmtId="0" fontId="22" fillId="0" borderId="0" xfId="0" applyFont="1" applyAlignment="1">
      <alignment vertical="center" wrapText="1"/>
    </xf>
    <xf numFmtId="3" fontId="28" fillId="0" borderId="0" xfId="0" applyNumberFormat="1" applyFont="1" applyBorder="1" applyAlignment="1">
      <alignment horizontal="center" wrapText="1"/>
    </xf>
    <xf numFmtId="3" fontId="28" fillId="0" borderId="6" xfId="0" applyNumberFormat="1" applyFont="1" applyBorder="1" applyAlignment="1">
      <alignment horizontal="center" wrapText="1"/>
    </xf>
    <xf numFmtId="0" fontId="0" fillId="0" borderId="0" xfId="0" applyFill="1"/>
    <xf numFmtId="0" fontId="21" fillId="0" borderId="0" xfId="0" applyFont="1" applyAlignment="1">
      <alignment horizontal="right" vertical="center"/>
    </xf>
    <xf numFmtId="3" fontId="7" fillId="0" borderId="0" xfId="0" applyNumberFormat="1" applyFont="1"/>
    <xf numFmtId="0" fontId="7" fillId="0" borderId="0" xfId="0" applyFont="1"/>
    <xf numFmtId="0" fontId="48" fillId="0" borderId="0" xfId="0" applyFont="1" applyAlignment="1">
      <alignment horizontal="right" vertical="center" readingOrder="2"/>
    </xf>
    <xf numFmtId="1" fontId="42" fillId="0" borderId="16" xfId="0" applyNumberFormat="1" applyFont="1" applyBorder="1" applyAlignment="1">
      <alignment horizontal="right"/>
    </xf>
    <xf numFmtId="3" fontId="49" fillId="0" borderId="0" xfId="0" applyNumberFormat="1" applyFont="1" applyFill="1" applyBorder="1" applyAlignment="1">
      <alignment horizontal="center" vertical="center" readingOrder="2"/>
    </xf>
    <xf numFmtId="0" fontId="22" fillId="0" borderId="0" xfId="0" applyFont="1" applyAlignment="1">
      <alignment horizontal="right" vertical="center" wrapText="1"/>
    </xf>
    <xf numFmtId="0" fontId="11" fillId="11" borderId="3" xfId="0" applyFont="1" applyFill="1" applyBorder="1" applyAlignment="1">
      <alignment horizontal="center" vertical="center"/>
    </xf>
    <xf numFmtId="1" fontId="12" fillId="0" borderId="14" xfId="0" applyNumberFormat="1" applyFont="1" applyBorder="1" applyAlignment="1">
      <alignment horizontal="right"/>
    </xf>
    <xf numFmtId="3" fontId="25" fillId="0" borderId="0" xfId="0" applyNumberFormat="1" applyFont="1" applyFill="1" applyBorder="1"/>
    <xf numFmtId="3" fontId="28" fillId="0" borderId="0" xfId="0" applyNumberFormat="1" applyFont="1" applyFill="1"/>
    <xf numFmtId="168" fontId="0" fillId="0" borderId="0" xfId="0" applyNumberFormat="1"/>
    <xf numFmtId="0" fontId="50" fillId="0" borderId="0" xfId="0" applyFont="1"/>
    <xf numFmtId="3" fontId="31" fillId="0" borderId="0" xfId="0" applyNumberFormat="1" applyFont="1" applyFill="1" applyBorder="1" applyAlignment="1">
      <alignment wrapText="1"/>
    </xf>
    <xf numFmtId="3" fontId="31" fillId="0" borderId="16" xfId="0" applyNumberFormat="1" applyFont="1" applyBorder="1" applyAlignment="1">
      <alignment wrapText="1"/>
    </xf>
    <xf numFmtId="3" fontId="31" fillId="0" borderId="6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center" vertical="center" wrapText="1"/>
    </xf>
    <xf numFmtId="0" fontId="11" fillId="11" borderId="21" xfId="0" applyFont="1" applyFill="1" applyBorder="1" applyAlignment="1">
      <alignment horizontal="center" vertical="center"/>
    </xf>
    <xf numFmtId="3" fontId="31" fillId="0" borderId="0" xfId="0" applyNumberFormat="1" applyFont="1" applyBorder="1" applyAlignment="1">
      <alignment horizontal="right" wrapText="1"/>
    </xf>
    <xf numFmtId="3" fontId="52" fillId="0" borderId="16" xfId="0" applyNumberFormat="1" applyFont="1" applyBorder="1" applyAlignment="1">
      <alignment horizontal="right" wrapText="1"/>
    </xf>
    <xf numFmtId="3" fontId="53" fillId="0" borderId="16" xfId="0" applyNumberFormat="1" applyFont="1" applyFill="1" applyBorder="1" applyAlignment="1">
      <alignment horizontal="center" vertical="center" wrapText="1"/>
    </xf>
    <xf numFmtId="3" fontId="21" fillId="0" borderId="16" xfId="0" applyNumberFormat="1" applyFont="1" applyFill="1" applyBorder="1" applyAlignment="1">
      <alignment horizontal="center" vertical="center" wrapText="1"/>
    </xf>
    <xf numFmtId="167" fontId="21" fillId="0" borderId="0" xfId="0" applyNumberFormat="1" applyFont="1" applyFill="1" applyAlignment="1">
      <alignment horizontal="center" vertical="center" wrapText="1"/>
    </xf>
    <xf numFmtId="167" fontId="21" fillId="0" borderId="16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right" vertical="center" wrapText="1" readingOrder="2"/>
    </xf>
    <xf numFmtId="3" fontId="21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 readingOrder="2"/>
    </xf>
    <xf numFmtId="2" fontId="21" fillId="0" borderId="0" xfId="0" applyNumberFormat="1" applyFont="1" applyAlignment="1">
      <alignment horizontal="center" vertical="center" wrapText="1"/>
    </xf>
    <xf numFmtId="4" fontId="21" fillId="0" borderId="0" xfId="0" applyNumberFormat="1" applyFont="1" applyFill="1" applyAlignment="1">
      <alignment horizontal="center" vertical="center" wrapText="1"/>
    </xf>
    <xf numFmtId="4" fontId="21" fillId="0" borderId="0" xfId="0" applyNumberFormat="1" applyFont="1" applyAlignment="1">
      <alignment horizontal="center" vertical="center" wrapText="1"/>
    </xf>
    <xf numFmtId="4" fontId="21" fillId="0" borderId="16" xfId="0" applyNumberFormat="1" applyFont="1" applyFill="1" applyBorder="1" applyAlignment="1">
      <alignment horizontal="center" vertical="center" wrapText="1"/>
    </xf>
    <xf numFmtId="0" fontId="20" fillId="0" borderId="0" xfId="9" applyFont="1" applyFill="1" applyBorder="1">
      <alignment horizontal="right" vertical="center" wrapText="1"/>
    </xf>
    <xf numFmtId="167" fontId="20" fillId="0" borderId="0" xfId="0" applyNumberFormat="1" applyFont="1" applyFill="1" applyBorder="1" applyAlignment="1">
      <alignment vertical="center"/>
    </xf>
    <xf numFmtId="3" fontId="54" fillId="0" borderId="0" xfId="0" applyNumberFormat="1" applyFont="1" applyFill="1" applyBorder="1" applyAlignment="1">
      <alignment vertical="center" wrapText="1"/>
    </xf>
    <xf numFmtId="0" fontId="55" fillId="0" borderId="0" xfId="0" applyFont="1" applyFill="1" applyAlignment="1">
      <alignment horizontal="left" vertical="center"/>
    </xf>
    <xf numFmtId="0" fontId="13" fillId="0" borderId="0" xfId="0" applyFont="1" applyAlignment="1">
      <alignment horizontal="right" vertical="center" readingOrder="2"/>
    </xf>
    <xf numFmtId="167" fontId="0" fillId="0" borderId="0" xfId="0" applyNumberFormat="1" applyAlignment="1">
      <alignment vertical="center"/>
    </xf>
    <xf numFmtId="167" fontId="23" fillId="0" borderId="0" xfId="0" applyNumberFormat="1" applyFont="1" applyFill="1" applyBorder="1" applyAlignment="1">
      <alignment vertical="center"/>
    </xf>
    <xf numFmtId="0" fontId="0" fillId="0" borderId="0" xfId="0"/>
    <xf numFmtId="0" fontId="6" fillId="0" borderId="0" xfId="0" applyFont="1" applyAlignment="1">
      <alignment vertical="center"/>
    </xf>
    <xf numFmtId="0" fontId="9" fillId="0" borderId="0" xfId="0" applyFont="1" applyAlignment="1">
      <alignment horizontal="right"/>
    </xf>
    <xf numFmtId="0" fontId="0" fillId="0" borderId="0" xfId="0" applyFill="1" applyBorder="1"/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center" vertical="center"/>
    </xf>
    <xf numFmtId="49" fontId="27" fillId="0" borderId="0" xfId="0" applyNumberFormat="1" applyFont="1" applyFill="1" applyBorder="1" applyAlignment="1">
      <alignment vertical="center" wrapText="1"/>
    </xf>
    <xf numFmtId="164" fontId="28" fillId="0" borderId="0" xfId="0" applyNumberFormat="1" applyFont="1" applyFill="1" applyBorder="1" applyAlignment="1">
      <alignment horizontal="right" vertical="center"/>
    </xf>
    <xf numFmtId="3" fontId="0" fillId="0" borderId="0" xfId="0" applyNumberFormat="1" applyFill="1" applyBorder="1"/>
    <xf numFmtId="49" fontId="12" fillId="0" borderId="0" xfId="0" applyNumberFormat="1" applyFont="1" applyFill="1" applyBorder="1" applyAlignment="1">
      <alignment vertical="center" wrapText="1"/>
    </xf>
    <xf numFmtId="49" fontId="12" fillId="0" borderId="0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Border="1"/>
    <xf numFmtId="0" fontId="12" fillId="2" borderId="0" xfId="0" applyFont="1" applyFill="1" applyBorder="1" applyAlignment="1">
      <alignment horizontal="left"/>
    </xf>
    <xf numFmtId="3" fontId="7" fillId="2" borderId="0" xfId="0" applyNumberFormat="1" applyFont="1" applyFill="1" applyBorder="1"/>
    <xf numFmtId="3" fontId="0" fillId="2" borderId="0" xfId="0" applyNumberFormat="1" applyFont="1" applyFill="1" applyBorder="1"/>
    <xf numFmtId="1" fontId="7" fillId="0" borderId="0" xfId="0" applyNumberFormat="1" applyFont="1" applyBorder="1"/>
    <xf numFmtId="0" fontId="11" fillId="11" borderId="0" xfId="0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164" fontId="23" fillId="0" borderId="0" xfId="0" applyNumberFormat="1" applyFont="1" applyBorder="1" applyAlignment="1">
      <alignment readingOrder="2"/>
    </xf>
    <xf numFmtId="164" fontId="23" fillId="0" borderId="0" xfId="0" applyNumberFormat="1" applyFont="1" applyBorder="1" applyAlignment="1">
      <alignment readingOrder="1"/>
    </xf>
    <xf numFmtId="164" fontId="23" fillId="0" borderId="0" xfId="0" applyNumberFormat="1" applyFont="1" applyBorder="1" applyAlignment="1">
      <alignment horizontal="right" vertical="center" readingOrder="1"/>
    </xf>
    <xf numFmtId="164" fontId="23" fillId="0" borderId="0" xfId="0" applyNumberFormat="1" applyFont="1" applyFill="1" applyBorder="1" applyAlignment="1">
      <alignment horizontal="right" readingOrder="2"/>
    </xf>
    <xf numFmtId="164" fontId="23" fillId="0" borderId="0" xfId="0" applyNumberFormat="1" applyFont="1" applyFill="1" applyBorder="1" applyAlignment="1">
      <alignment horizontal="right" readingOrder="1"/>
    </xf>
    <xf numFmtId="164" fontId="23" fillId="0" borderId="0" xfId="0" applyNumberFormat="1" applyFont="1" applyFill="1" applyBorder="1" applyAlignment="1">
      <alignment horizontal="right" vertical="center" readingOrder="1"/>
    </xf>
    <xf numFmtId="164" fontId="23" fillId="0" borderId="14" xfId="0" applyNumberFormat="1" applyFont="1" applyBorder="1" applyAlignment="1">
      <alignment readingOrder="2"/>
    </xf>
    <xf numFmtId="164" fontId="23" fillId="0" borderId="14" xfId="0" applyNumberFormat="1" applyFont="1" applyBorder="1" applyAlignment="1">
      <alignment readingOrder="1"/>
    </xf>
    <xf numFmtId="164" fontId="23" fillId="0" borderId="14" xfId="0" applyNumberFormat="1" applyFont="1" applyBorder="1" applyAlignment="1">
      <alignment horizontal="right" vertical="center" readingOrder="1"/>
    </xf>
    <xf numFmtId="164" fontId="7" fillId="0" borderId="0" xfId="0" applyNumberFormat="1" applyFont="1" applyBorder="1" applyAlignment="1">
      <alignment horizontal="right"/>
    </xf>
    <xf numFmtId="0" fontId="58" fillId="0" borderId="0" xfId="0" applyFont="1" applyFill="1" applyAlignment="1">
      <alignment vertical="center"/>
    </xf>
    <xf numFmtId="0" fontId="58" fillId="0" borderId="0" xfId="0" applyFont="1" applyFill="1" applyAlignment="1">
      <alignment horizontal="right" vertical="center"/>
    </xf>
    <xf numFmtId="0" fontId="11" fillId="11" borderId="0" xfId="0" applyFont="1" applyFill="1" applyBorder="1" applyAlignment="1">
      <alignment vertical="center"/>
    </xf>
    <xf numFmtId="0" fontId="0" fillId="11" borderId="0" xfId="0" applyFill="1" applyBorder="1"/>
    <xf numFmtId="0" fontId="61" fillId="0" borderId="0" xfId="0" applyFont="1"/>
    <xf numFmtId="164" fontId="62" fillId="0" borderId="0" xfId="0" applyNumberFormat="1" applyFont="1" applyBorder="1" applyAlignment="1">
      <alignment horizontal="right"/>
    </xf>
    <xf numFmtId="164" fontId="62" fillId="0" borderId="0" xfId="0" applyNumberFormat="1" applyFont="1" applyBorder="1" applyAlignment="1">
      <alignment horizontal="right" vertical="center"/>
    </xf>
    <xf numFmtId="164" fontId="62" fillId="0" borderId="0" xfId="0" applyNumberFormat="1" applyFont="1" applyBorder="1" applyAlignment="1">
      <alignment horizontal="center"/>
    </xf>
    <xf numFmtId="164" fontId="62" fillId="0" borderId="14" xfId="0" applyNumberFormat="1" applyFont="1" applyBorder="1" applyAlignment="1">
      <alignment horizontal="right"/>
    </xf>
    <xf numFmtId="164" fontId="62" fillId="0" borderId="14" xfId="0" applyNumberFormat="1" applyFont="1" applyBorder="1" applyAlignment="1">
      <alignment horizontal="right" vertical="center"/>
    </xf>
    <xf numFmtId="164" fontId="62" fillId="0" borderId="14" xfId="0" applyNumberFormat="1" applyFont="1" applyBorder="1"/>
    <xf numFmtId="0" fontId="11" fillId="3" borderId="0" xfId="0" applyFont="1" applyFill="1" applyBorder="1" applyAlignment="1">
      <alignment horizontal="center" vertical="center"/>
    </xf>
    <xf numFmtId="49" fontId="30" fillId="2" borderId="0" xfId="0" applyNumberFormat="1" applyFont="1" applyFill="1" applyBorder="1" applyAlignment="1">
      <alignment horizontal="right" vertical="center" wrapText="1"/>
    </xf>
    <xf numFmtId="49" fontId="34" fillId="2" borderId="0" xfId="0" applyNumberFormat="1" applyFont="1" applyFill="1" applyBorder="1" applyAlignment="1">
      <alignment horizontal="right" vertical="center" wrapText="1"/>
    </xf>
    <xf numFmtId="0" fontId="11" fillId="8" borderId="0" xfId="0" applyFont="1" applyFill="1" applyBorder="1" applyAlignment="1">
      <alignment horizontal="center" vertical="center"/>
    </xf>
    <xf numFmtId="49" fontId="30" fillId="0" borderId="0" xfId="0" applyNumberFormat="1" applyFont="1" applyFill="1" applyBorder="1" applyAlignment="1">
      <alignment horizontal="right" vertical="center" wrapText="1"/>
    </xf>
    <xf numFmtId="0" fontId="11" fillId="9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horizontal="right" vertical="center" readingOrder="2"/>
    </xf>
    <xf numFmtId="0" fontId="11" fillId="9" borderId="3" xfId="0" applyFont="1" applyFill="1" applyBorder="1" applyAlignment="1">
      <alignment horizontal="center" vertical="center"/>
    </xf>
    <xf numFmtId="0" fontId="11" fillId="8" borderId="13" xfId="0" applyFont="1" applyFill="1" applyBorder="1" applyAlignment="1">
      <alignment horizontal="center" vertical="center"/>
    </xf>
    <xf numFmtId="0" fontId="21" fillId="0" borderId="0" xfId="0" applyFont="1" applyAlignment="1">
      <alignment horizontal="right" vertical="center" readingOrder="2"/>
    </xf>
    <xf numFmtId="0" fontId="11" fillId="7" borderId="0" xfId="0" applyFont="1" applyFill="1" applyBorder="1" applyAlignment="1">
      <alignment horizontal="center" vertical="center"/>
    </xf>
    <xf numFmtId="0" fontId="11" fillId="7" borderId="13" xfId="0" applyFont="1" applyFill="1" applyBorder="1" applyAlignment="1">
      <alignment horizontal="center" vertical="center" wrapText="1"/>
    </xf>
    <xf numFmtId="0" fontId="66" fillId="0" borderId="0" xfId="7" applyFont="1" applyFill="1" applyBorder="1" applyAlignment="1">
      <alignment horizontal="left" readingOrder="1"/>
    </xf>
    <xf numFmtId="0" fontId="30" fillId="2" borderId="8" xfId="0" applyFont="1" applyFill="1" applyBorder="1" applyAlignment="1">
      <alignment horizontal="left"/>
    </xf>
    <xf numFmtId="0" fontId="67" fillId="0" borderId="0" xfId="11" applyAlignment="1">
      <alignment horizontal="left" vertical="center" readingOrder="1"/>
    </xf>
    <xf numFmtId="0" fontId="66" fillId="0" borderId="0" xfId="7" applyFont="1" applyFill="1" applyBorder="1" applyAlignment="1">
      <alignment horizontal="left" vertical="center" readingOrder="1"/>
    </xf>
    <xf numFmtId="0" fontId="70" fillId="2" borderId="8" xfId="7" applyFont="1" applyFill="1" applyBorder="1" applyAlignment="1">
      <alignment horizontal="left" readingOrder="1"/>
    </xf>
    <xf numFmtId="0" fontId="66" fillId="0" borderId="0" xfId="7" applyFont="1" applyFill="1" applyBorder="1" applyAlignment="1">
      <alignment horizontal="left" vertical="center" wrapText="1"/>
    </xf>
    <xf numFmtId="3" fontId="23" fillId="0" borderId="0" xfId="0" applyNumberFormat="1" applyFont="1" applyBorder="1" applyAlignment="1">
      <alignment horizontal="center"/>
    </xf>
    <xf numFmtId="3" fontId="30" fillId="2" borderId="10" xfId="0" applyNumberFormat="1" applyFont="1" applyFill="1" applyBorder="1" applyAlignment="1">
      <alignment horizontal="center"/>
    </xf>
    <xf numFmtId="167" fontId="13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1" fillId="3" borderId="13" xfId="0" applyFont="1" applyFill="1" applyBorder="1" applyAlignment="1">
      <alignment horizontal="center" vertical="center" wrapText="1"/>
    </xf>
    <xf numFmtId="49" fontId="30" fillId="2" borderId="0" xfId="0" applyNumberFormat="1" applyFont="1" applyFill="1" applyBorder="1" applyAlignment="1">
      <alignment vertical="center"/>
    </xf>
    <xf numFmtId="49" fontId="34" fillId="2" borderId="0" xfId="0" applyNumberFormat="1" applyFont="1" applyFill="1" applyBorder="1" applyAlignment="1">
      <alignment vertical="center"/>
    </xf>
    <xf numFmtId="49" fontId="30" fillId="2" borderId="0" xfId="0" applyNumberFormat="1" applyFont="1" applyFill="1" applyBorder="1" applyAlignment="1">
      <alignment horizontal="left" vertical="center"/>
    </xf>
    <xf numFmtId="164" fontId="23" fillId="0" borderId="0" xfId="0" applyNumberFormat="1" applyFont="1" applyBorder="1" applyAlignment="1"/>
    <xf numFmtId="164" fontId="23" fillId="0" borderId="0" xfId="0" applyNumberFormat="1" applyFont="1" applyBorder="1" applyAlignment="1">
      <alignment horizontal="left"/>
    </xf>
    <xf numFmtId="164" fontId="31" fillId="0" borderId="0" xfId="0" applyNumberFormat="1" applyFont="1" applyAlignment="1"/>
    <xf numFmtId="49" fontId="30" fillId="2" borderId="0" xfId="0" applyNumberFormat="1" applyFont="1" applyFill="1" applyBorder="1" applyAlignment="1">
      <alignment horizontal="right" vertical="center"/>
    </xf>
    <xf numFmtId="49" fontId="34" fillId="2" borderId="0" xfId="0" applyNumberFormat="1" applyFont="1" applyFill="1" applyBorder="1" applyAlignment="1">
      <alignment horizontal="right" vertical="center"/>
    </xf>
    <xf numFmtId="164" fontId="23" fillId="0" borderId="16" xfId="0" applyNumberFormat="1" applyFont="1" applyBorder="1" applyAlignment="1">
      <alignment horizontal="left"/>
    </xf>
    <xf numFmtId="0" fontId="24" fillId="0" borderId="7" xfId="0" applyFont="1" applyBorder="1" applyAlignment="1">
      <alignment horizontal="left"/>
    </xf>
    <xf numFmtId="164" fontId="31" fillId="0" borderId="0" xfId="0" applyNumberFormat="1" applyFont="1" applyBorder="1" applyAlignment="1"/>
    <xf numFmtId="164" fontId="31" fillId="0" borderId="0" xfId="0" applyNumberFormat="1" applyFont="1" applyBorder="1"/>
    <xf numFmtId="164" fontId="31" fillId="0" borderId="0" xfId="0" applyNumberFormat="1" applyFont="1" applyBorder="1" applyAlignment="1">
      <alignment horizontal="right"/>
    </xf>
    <xf numFmtId="49" fontId="0" fillId="0" borderId="0" xfId="0" applyNumberFormat="1" applyBorder="1"/>
    <xf numFmtId="0" fontId="2" fillId="0" borderId="0" xfId="1" applyFont="1"/>
    <xf numFmtId="0" fontId="11" fillId="3" borderId="24" xfId="0" applyFont="1" applyFill="1" applyBorder="1" applyAlignment="1">
      <alignment horizontal="center" vertical="center"/>
    </xf>
    <xf numFmtId="49" fontId="30" fillId="2" borderId="0" xfId="0" applyNumberFormat="1" applyFont="1" applyFill="1" applyBorder="1" applyAlignment="1">
      <alignment horizontal="left" vertical="center" wrapText="1"/>
    </xf>
    <xf numFmtId="164" fontId="0" fillId="0" borderId="0" xfId="0" applyNumberFormat="1"/>
    <xf numFmtId="0" fontId="17" fillId="0" borderId="0" xfId="0" applyFont="1" applyAlignment="1"/>
    <xf numFmtId="164" fontId="25" fillId="0" borderId="16" xfId="0" applyNumberFormat="1" applyFont="1" applyBorder="1" applyAlignment="1">
      <alignment horizontal="left" vertical="center"/>
    </xf>
    <xf numFmtId="0" fontId="14" fillId="0" borderId="0" xfId="0" applyFont="1" applyAlignment="1">
      <alignment horizontal="left" wrapText="1"/>
    </xf>
    <xf numFmtId="0" fontId="11" fillId="8" borderId="13" xfId="0" applyFont="1" applyFill="1" applyBorder="1" applyAlignment="1">
      <alignment horizontal="center" vertical="center" wrapText="1"/>
    </xf>
    <xf numFmtId="49" fontId="57" fillId="0" borderId="0" xfId="0" applyNumberFormat="1" applyFont="1" applyFill="1" applyBorder="1" applyAlignment="1">
      <alignment horizontal="left" vertical="center" wrapText="1"/>
    </xf>
    <xf numFmtId="1" fontId="25" fillId="0" borderId="0" xfId="0" applyNumberFormat="1" applyFont="1" applyBorder="1" applyAlignment="1">
      <alignment horizontal="left"/>
    </xf>
    <xf numFmtId="0" fontId="12" fillId="2" borderId="0" xfId="0" applyFont="1" applyFill="1" applyBorder="1" applyAlignment="1">
      <alignment horizontal="right"/>
    </xf>
    <xf numFmtId="0" fontId="21" fillId="0" borderId="0" xfId="0" applyFont="1" applyAlignment="1">
      <alignment horizontal="left" vertical="center" readingOrder="1"/>
    </xf>
    <xf numFmtId="0" fontId="72" fillId="0" borderId="0" xfId="0" applyFont="1" applyAlignment="1">
      <alignment horizontal="left" vertical="center" readingOrder="1"/>
    </xf>
    <xf numFmtId="0" fontId="11" fillId="11" borderId="13" xfId="0" applyFont="1" applyFill="1" applyBorder="1" applyAlignment="1">
      <alignment horizontal="center" vertical="center" wrapText="1"/>
    </xf>
    <xf numFmtId="164" fontId="23" fillId="2" borderId="0" xfId="0" applyNumberFormat="1" applyFont="1" applyFill="1" applyBorder="1" applyAlignment="1">
      <alignment horizontal="right" vertical="center"/>
    </xf>
    <xf numFmtId="0" fontId="30" fillId="2" borderId="0" xfId="0" applyFont="1" applyFill="1" applyBorder="1" applyAlignment="1">
      <alignment horizontal="left"/>
    </xf>
    <xf numFmtId="0" fontId="25" fillId="0" borderId="0" xfId="0" applyFont="1" applyBorder="1" applyAlignment="1">
      <alignment horizontal="left"/>
    </xf>
    <xf numFmtId="0" fontId="25" fillId="0" borderId="14" xfId="0" applyFont="1" applyBorder="1" applyAlignment="1">
      <alignment horizontal="left"/>
    </xf>
    <xf numFmtId="1" fontId="23" fillId="0" borderId="0" xfId="0" applyNumberFormat="1" applyFont="1" applyBorder="1" applyAlignment="1">
      <alignment horizontal="left"/>
    </xf>
    <xf numFmtId="1" fontId="23" fillId="0" borderId="14" xfId="0" applyNumberFormat="1" applyFont="1" applyBorder="1" applyAlignment="1">
      <alignment horizontal="left"/>
    </xf>
    <xf numFmtId="0" fontId="73" fillId="0" borderId="0" xfId="0" applyFont="1" applyBorder="1" applyAlignment="1">
      <alignment vertical="center"/>
    </xf>
    <xf numFmtId="0" fontId="13" fillId="0" borderId="0" xfId="0" applyFont="1" applyAlignment="1">
      <alignment horizontal="left" readingOrder="2"/>
    </xf>
    <xf numFmtId="164" fontId="30" fillId="2" borderId="0" xfId="0" applyNumberFormat="1" applyFont="1" applyFill="1" applyBorder="1" applyAlignment="1">
      <alignment horizontal="right"/>
    </xf>
    <xf numFmtId="0" fontId="21" fillId="0" borderId="0" xfId="0" applyFont="1" applyAlignment="1">
      <alignment horizontal="left" vertical="center" readingOrder="2"/>
    </xf>
    <xf numFmtId="0" fontId="15" fillId="0" borderId="0" xfId="0" applyFont="1" applyFill="1" applyAlignment="1">
      <alignment vertical="center"/>
    </xf>
    <xf numFmtId="0" fontId="11" fillId="4" borderId="13" xfId="0" applyFont="1" applyFill="1" applyBorder="1" applyAlignment="1">
      <alignment horizontal="center" vertical="center" wrapText="1"/>
    </xf>
    <xf numFmtId="1" fontId="30" fillId="0" borderId="0" xfId="0" applyNumberFormat="1" applyFont="1" applyFill="1" applyBorder="1" applyAlignment="1">
      <alignment horizontal="left"/>
    </xf>
    <xf numFmtId="1" fontId="25" fillId="0" borderId="0" xfId="0" applyNumberFormat="1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3" fontId="50" fillId="0" borderId="0" xfId="0" applyNumberFormat="1" applyFont="1"/>
    <xf numFmtId="1" fontId="42" fillId="0" borderId="0" xfId="0" applyNumberFormat="1" applyFont="1" applyBorder="1" applyAlignment="1">
      <alignment horizontal="left"/>
    </xf>
    <xf numFmtId="3" fontId="19" fillId="2" borderId="0" xfId="0" applyNumberFormat="1" applyFont="1" applyFill="1" applyBorder="1" applyAlignment="1">
      <alignment horizontal="left"/>
    </xf>
    <xf numFmtId="0" fontId="21" fillId="0" borderId="19" xfId="0" applyFont="1" applyFill="1" applyBorder="1" applyAlignment="1">
      <alignment vertical="center" readingOrder="2"/>
    </xf>
    <xf numFmtId="0" fontId="63" fillId="0" borderId="0" xfId="0" applyFont="1" applyAlignment="1">
      <alignment vertical="center"/>
    </xf>
    <xf numFmtId="9" fontId="25" fillId="0" borderId="14" xfId="0" applyNumberFormat="1" applyFont="1" applyBorder="1" applyAlignment="1">
      <alignment readingOrder="2"/>
    </xf>
    <xf numFmtId="3" fontId="21" fillId="0" borderId="20" xfId="0" applyNumberFormat="1" applyFont="1" applyFill="1" applyBorder="1" applyAlignment="1">
      <alignment horizontal="right" vertical="center" readingOrder="2"/>
    </xf>
    <xf numFmtId="168" fontId="0" fillId="0" borderId="0" xfId="13" applyNumberFormat="1" applyFont="1"/>
    <xf numFmtId="1" fontId="30" fillId="2" borderId="0" xfId="0" applyNumberFormat="1" applyFont="1" applyFill="1" applyBorder="1" applyAlignment="1">
      <alignment horizontal="left"/>
    </xf>
    <xf numFmtId="1" fontId="25" fillId="0" borderId="6" xfId="0" applyNumberFormat="1" applyFont="1" applyBorder="1" applyAlignment="1">
      <alignment horizontal="left" vertical="center"/>
    </xf>
    <xf numFmtId="1" fontId="30" fillId="2" borderId="0" xfId="0" applyNumberFormat="1" applyFont="1" applyFill="1" applyBorder="1" applyAlignment="1">
      <alignment horizontal="left" vertical="center"/>
    </xf>
    <xf numFmtId="0" fontId="76" fillId="0" borderId="0" xfId="0" applyFont="1" applyAlignment="1">
      <alignment vertical="center"/>
    </xf>
    <xf numFmtId="1" fontId="23" fillId="0" borderId="0" xfId="0" applyNumberFormat="1" applyFont="1" applyBorder="1" applyAlignment="1">
      <alignment horizontal="left" vertical="center"/>
    </xf>
    <xf numFmtId="1" fontId="23" fillId="0" borderId="6" xfId="0" applyNumberFormat="1" applyFont="1" applyBorder="1" applyAlignment="1">
      <alignment horizontal="left" vertical="center"/>
    </xf>
    <xf numFmtId="3" fontId="31" fillId="0" borderId="0" xfId="0" applyNumberFormat="1" applyFont="1" applyBorder="1" applyAlignment="1">
      <alignment horizontal="left" wrapText="1"/>
    </xf>
    <xf numFmtId="3" fontId="31" fillId="0" borderId="15" xfId="0" applyNumberFormat="1" applyFont="1" applyBorder="1" applyAlignment="1">
      <alignment horizontal="left" wrapText="1"/>
    </xf>
    <xf numFmtId="3" fontId="78" fillId="0" borderId="0" xfId="0" applyNumberFormat="1" applyFont="1" applyBorder="1" applyAlignment="1">
      <alignment horizontal="left" vertical="top" wrapText="1"/>
    </xf>
    <xf numFmtId="0" fontId="79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1" fontId="81" fillId="0" borderId="0" xfId="0" applyNumberFormat="1" applyFont="1" applyBorder="1" applyAlignment="1">
      <alignment horizontal="left"/>
    </xf>
    <xf numFmtId="1" fontId="81" fillId="0" borderId="16" xfId="0" applyNumberFormat="1" applyFont="1" applyBorder="1" applyAlignment="1">
      <alignment horizontal="left"/>
    </xf>
    <xf numFmtId="0" fontId="48" fillId="0" borderId="0" xfId="0" applyFont="1" applyAlignment="1">
      <alignment horizontal="left" vertical="top" readingOrder="2"/>
    </xf>
    <xf numFmtId="0" fontId="48" fillId="0" borderId="0" xfId="0" applyFont="1" applyAlignment="1">
      <alignment horizontal="right" vertical="top" readingOrder="2"/>
    </xf>
    <xf numFmtId="0" fontId="75" fillId="0" borderId="0" xfId="0" applyFont="1"/>
    <xf numFmtId="0" fontId="22" fillId="0" borderId="0" xfId="0" applyFont="1"/>
    <xf numFmtId="0" fontId="22" fillId="0" borderId="16" xfId="0" applyFont="1" applyBorder="1"/>
    <xf numFmtId="0" fontId="75" fillId="0" borderId="0" xfId="0" applyFont="1" applyAlignment="1">
      <alignment vertical="center"/>
    </xf>
    <xf numFmtId="0" fontId="22" fillId="0" borderId="16" xfId="0" applyFont="1" applyBorder="1" applyAlignment="1">
      <alignment vertical="center" wrapText="1"/>
    </xf>
    <xf numFmtId="0" fontId="22" fillId="0" borderId="0" xfId="0" applyFont="1" applyAlignment="1">
      <alignment vertical="center"/>
    </xf>
    <xf numFmtId="0" fontId="81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readingOrder="1"/>
    </xf>
    <xf numFmtId="0" fontId="2" fillId="0" borderId="0" xfId="1" applyAlignment="1">
      <alignment horizontal="left" vertical="center"/>
    </xf>
    <xf numFmtId="167" fontId="30" fillId="2" borderId="0" xfId="0" applyNumberFormat="1" applyFont="1" applyFill="1" applyBorder="1" applyAlignment="1">
      <alignment horizontal="left" vertical="center"/>
    </xf>
    <xf numFmtId="49" fontId="30" fillId="0" borderId="0" xfId="0" applyNumberFormat="1" applyFont="1" applyFill="1" applyBorder="1" applyAlignment="1">
      <alignment horizontal="left" vertical="center" wrapText="1"/>
    </xf>
    <xf numFmtId="167" fontId="23" fillId="0" borderId="0" xfId="0" applyNumberFormat="1" applyFont="1" applyBorder="1" applyAlignment="1">
      <alignment horizontal="left" vertical="center" wrapText="1"/>
    </xf>
    <xf numFmtId="167" fontId="13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167" fontId="23" fillId="0" borderId="0" xfId="0" applyNumberFormat="1" applyFont="1" applyBorder="1" applyAlignment="1">
      <alignment horizontal="left" vertical="center"/>
    </xf>
    <xf numFmtId="167" fontId="23" fillId="0" borderId="0" xfId="0" applyNumberFormat="1" applyFont="1" applyFill="1" applyBorder="1" applyAlignment="1">
      <alignment horizontal="left" vertical="center"/>
    </xf>
    <xf numFmtId="167" fontId="24" fillId="0" borderId="0" xfId="0" applyNumberFormat="1" applyFont="1" applyBorder="1" applyAlignment="1">
      <alignment horizontal="left" vertical="center" wrapText="1"/>
    </xf>
    <xf numFmtId="167" fontId="0" fillId="0" borderId="0" xfId="0" applyNumberFormat="1" applyAlignment="1">
      <alignment horizontal="left" vertical="center"/>
    </xf>
    <xf numFmtId="167" fontId="19" fillId="2" borderId="0" xfId="0" applyNumberFormat="1" applyFont="1" applyFill="1" applyBorder="1" applyAlignment="1">
      <alignment horizontal="left" vertical="center"/>
    </xf>
    <xf numFmtId="0" fontId="11" fillId="8" borderId="13" xfId="0" applyFont="1" applyFill="1" applyBorder="1" applyAlignment="1">
      <alignment vertical="center"/>
    </xf>
    <xf numFmtId="49" fontId="30" fillId="0" borderId="0" xfId="0" applyNumberFormat="1" applyFont="1" applyFill="1" applyBorder="1" applyAlignment="1">
      <alignment vertical="center" wrapText="1"/>
    </xf>
    <xf numFmtId="0" fontId="23" fillId="0" borderId="0" xfId="0" applyFont="1" applyAlignment="1">
      <alignment horizontal="right" vertical="center" readingOrder="2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justify" vertical="center" readingOrder="2"/>
    </xf>
    <xf numFmtId="0" fontId="13" fillId="0" borderId="0" xfId="0" applyFont="1" applyFill="1" applyAlignment="1">
      <alignment horizontal="right" vertical="center" readingOrder="2"/>
    </xf>
    <xf numFmtId="0" fontId="6" fillId="0" borderId="0" xfId="0" applyFont="1"/>
    <xf numFmtId="0" fontId="35" fillId="6" borderId="0" xfId="0" applyFont="1" applyFill="1" applyBorder="1" applyAlignment="1">
      <alignment horizontal="center" vertical="center" wrapText="1" readingOrder="2"/>
    </xf>
    <xf numFmtId="0" fontId="83" fillId="0" borderId="1" xfId="1" applyFont="1" applyBorder="1" applyAlignment="1">
      <alignment horizontal="right" vertical="center" wrapText="1" readingOrder="2"/>
    </xf>
    <xf numFmtId="0" fontId="83" fillId="0" borderId="1" xfId="1" applyFont="1" applyBorder="1" applyAlignment="1">
      <alignment vertical="center" wrapText="1" readingOrder="2"/>
    </xf>
    <xf numFmtId="0" fontId="2" fillId="0" borderId="1" xfId="1" applyBorder="1" applyAlignment="1">
      <alignment horizontal="left" vertical="center" readingOrder="2"/>
    </xf>
    <xf numFmtId="0" fontId="1" fillId="0" borderId="0" xfId="0" applyFont="1"/>
    <xf numFmtId="0" fontId="2" fillId="0" borderId="1" xfId="1" applyBorder="1" applyAlignment="1">
      <alignment vertical="center" readingOrder="2"/>
    </xf>
    <xf numFmtId="0" fontId="83" fillId="0" borderId="1" xfId="1" applyFont="1" applyBorder="1" applyAlignment="1">
      <alignment vertical="center" readingOrder="2"/>
    </xf>
    <xf numFmtId="0" fontId="2" fillId="0" borderId="0" xfId="1" applyBorder="1" applyAlignment="1">
      <alignment vertical="top" readingOrder="2"/>
    </xf>
    <xf numFmtId="0" fontId="2" fillId="0" borderId="1" xfId="1" applyBorder="1" applyAlignment="1">
      <alignment vertical="top" readingOrder="2"/>
    </xf>
    <xf numFmtId="0" fontId="11" fillId="11" borderId="0" xfId="0" applyFont="1" applyFill="1" applyBorder="1" applyAlignment="1">
      <alignment horizontal="center" vertical="center"/>
    </xf>
    <xf numFmtId="49" fontId="30" fillId="0" borderId="0" xfId="0" applyNumberFormat="1" applyFont="1" applyFill="1" applyBorder="1" applyAlignment="1">
      <alignment horizontal="right" vertical="center" wrapText="1"/>
    </xf>
    <xf numFmtId="0" fontId="11" fillId="9" borderId="3" xfId="0" applyFont="1" applyFill="1" applyBorder="1" applyAlignment="1">
      <alignment horizontal="center" vertical="center"/>
    </xf>
    <xf numFmtId="0" fontId="48" fillId="0" borderId="0" xfId="0" applyFont="1"/>
    <xf numFmtId="0" fontId="11" fillId="7" borderId="0" xfId="0" applyFont="1" applyFill="1" applyBorder="1" applyAlignment="1">
      <alignment horizontal="center" vertical="center"/>
    </xf>
    <xf numFmtId="3" fontId="23" fillId="0" borderId="0" xfId="0" applyNumberFormat="1" applyFont="1" applyBorder="1" applyAlignment="1">
      <alignment vertical="center" readingOrder="2"/>
    </xf>
    <xf numFmtId="3" fontId="30" fillId="2" borderId="8" xfId="0" applyNumberFormat="1" applyFont="1" applyFill="1" applyBorder="1" applyAlignment="1">
      <alignment vertical="center" readingOrder="2"/>
    </xf>
    <xf numFmtId="3" fontId="23" fillId="0" borderId="0" xfId="0" applyNumberFormat="1" applyFont="1" applyBorder="1" applyAlignment="1">
      <alignment horizontal="right" vertical="center"/>
    </xf>
    <xf numFmtId="3" fontId="30" fillId="2" borderId="8" xfId="0" applyNumberFormat="1" applyFont="1" applyFill="1" applyBorder="1" applyAlignment="1">
      <alignment horizontal="right" vertical="center"/>
    </xf>
    <xf numFmtId="3" fontId="30" fillId="2" borderId="8" xfId="0" applyNumberFormat="1" applyFont="1" applyFill="1" applyBorder="1" applyAlignment="1">
      <alignment horizontal="right" vertical="center" readingOrder="2"/>
    </xf>
    <xf numFmtId="0" fontId="70" fillId="2" borderId="25" xfId="7" applyFont="1" applyFill="1" applyBorder="1" applyAlignment="1">
      <alignment horizontal="left" readingOrder="1"/>
    </xf>
    <xf numFmtId="0" fontId="86" fillId="0" borderId="0" xfId="0" applyFont="1" applyFill="1" applyBorder="1" applyAlignment="1">
      <alignment horizontal="right" vertical="center" readingOrder="2"/>
    </xf>
    <xf numFmtId="3" fontId="7" fillId="0" borderId="7" xfId="0" applyNumberFormat="1" applyFont="1" applyBorder="1"/>
    <xf numFmtId="0" fontId="11" fillId="9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1" fillId="8" borderId="0" xfId="0" applyFont="1" applyFill="1" applyBorder="1" applyAlignment="1">
      <alignment horizontal="center" vertical="center"/>
    </xf>
    <xf numFmtId="0" fontId="11" fillId="8" borderId="16" xfId="0" applyFont="1" applyFill="1" applyBorder="1" applyAlignment="1">
      <alignment horizontal="center" vertical="center"/>
    </xf>
    <xf numFmtId="0" fontId="65" fillId="8" borderId="0" xfId="0" applyFont="1" applyFill="1" applyBorder="1" applyAlignment="1">
      <alignment horizontal="left" vertical="center"/>
    </xf>
    <xf numFmtId="0" fontId="11" fillId="11" borderId="0" xfId="0" applyFont="1" applyFill="1" applyBorder="1" applyAlignment="1">
      <alignment horizontal="center" vertical="center"/>
    </xf>
    <xf numFmtId="0" fontId="11" fillId="11" borderId="22" xfId="0" applyFont="1" applyFill="1" applyBorder="1" applyAlignment="1">
      <alignment horizontal="center" vertical="center"/>
    </xf>
    <xf numFmtId="0" fontId="11" fillId="11" borderId="23" xfId="0" applyFont="1" applyFill="1" applyBorder="1" applyAlignment="1">
      <alignment horizontal="center" vertical="center"/>
    </xf>
    <xf numFmtId="0" fontId="11" fillId="11" borderId="16" xfId="0" applyFont="1" applyFill="1" applyBorder="1" applyAlignment="1">
      <alignment horizontal="center" vertical="center"/>
    </xf>
    <xf numFmtId="0" fontId="65" fillId="11" borderId="0" xfId="0" applyFont="1" applyFill="1" applyBorder="1" applyAlignment="1">
      <alignment horizontal="left" vertical="center"/>
    </xf>
    <xf numFmtId="49" fontId="30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11" fillId="11" borderId="16" xfId="0" applyFont="1" applyFill="1" applyBorder="1" applyAlignment="1">
      <alignment horizontal="center"/>
    </xf>
    <xf numFmtId="0" fontId="73" fillId="0" borderId="0" xfId="0" applyFont="1" applyBorder="1" applyAlignment="1">
      <alignment horizontal="center" vertical="center"/>
    </xf>
    <xf numFmtId="0" fontId="11" fillId="11" borderId="17" xfId="0" applyFont="1" applyFill="1" applyBorder="1" applyAlignment="1">
      <alignment horizontal="center" vertical="center"/>
    </xf>
    <xf numFmtId="0" fontId="58" fillId="0" borderId="0" xfId="0" applyFont="1" applyFill="1" applyAlignment="1">
      <alignment horizontal="center" vertical="center"/>
    </xf>
    <xf numFmtId="0" fontId="11" fillId="11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right" vertical="center" readingOrder="2"/>
    </xf>
    <xf numFmtId="0" fontId="48" fillId="0" borderId="0" xfId="0" applyFont="1" applyFill="1" applyBorder="1" applyAlignment="1">
      <alignment horizontal="right" vertical="center" readingOrder="2"/>
    </xf>
    <xf numFmtId="0" fontId="15" fillId="0" borderId="0" xfId="0" applyFont="1" applyFill="1" applyAlignment="1">
      <alignment horizontal="center" vertical="center"/>
    </xf>
    <xf numFmtId="0" fontId="11" fillId="9" borderId="0" xfId="0" applyFont="1" applyFill="1" applyBorder="1" applyAlignment="1">
      <alignment horizontal="center" vertical="center"/>
    </xf>
    <xf numFmtId="0" fontId="11" fillId="9" borderId="5" xfId="0" applyFont="1" applyFill="1" applyBorder="1" applyAlignment="1">
      <alignment horizontal="center" vertical="center"/>
    </xf>
    <xf numFmtId="0" fontId="65" fillId="4" borderId="0" xfId="0" applyFont="1" applyFill="1" applyBorder="1" applyAlignment="1">
      <alignment horizontal="left" vertical="center"/>
    </xf>
    <xf numFmtId="0" fontId="21" fillId="0" borderId="19" xfId="0" applyFont="1" applyFill="1" applyBorder="1" applyAlignment="1">
      <alignment horizontal="right" vertical="center" readingOrder="2"/>
    </xf>
    <xf numFmtId="0" fontId="63" fillId="0" borderId="0" xfId="0" applyFont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/>
    </xf>
    <xf numFmtId="0" fontId="11" fillId="9" borderId="5" xfId="0" applyFont="1" applyFill="1" applyBorder="1" applyAlignment="1">
      <alignment horizontal="center"/>
    </xf>
    <xf numFmtId="1" fontId="12" fillId="0" borderId="14" xfId="0" applyNumberFormat="1" applyFont="1" applyBorder="1" applyAlignment="1">
      <alignment horizontal="left"/>
    </xf>
    <xf numFmtId="0" fontId="21" fillId="0" borderId="20" xfId="0" applyFont="1" applyFill="1" applyBorder="1" applyAlignment="1">
      <alignment horizontal="left" vertical="center" readingOrder="2"/>
    </xf>
    <xf numFmtId="0" fontId="77" fillId="0" borderId="0" xfId="0" applyFont="1" applyAlignment="1">
      <alignment horizontal="left"/>
    </xf>
    <xf numFmtId="0" fontId="11" fillId="9" borderId="3" xfId="0" applyFont="1" applyFill="1" applyBorder="1" applyAlignment="1">
      <alignment horizontal="center" vertical="center"/>
    </xf>
    <xf numFmtId="0" fontId="65" fillId="4" borderId="3" xfId="0" applyFont="1" applyFill="1" applyBorder="1" applyAlignment="1">
      <alignment horizontal="left" vertical="center"/>
    </xf>
    <xf numFmtId="1" fontId="20" fillId="0" borderId="0" xfId="0" applyNumberFormat="1" applyFont="1" applyBorder="1" applyAlignment="1">
      <alignment horizontal="left"/>
    </xf>
    <xf numFmtId="3" fontId="28" fillId="0" borderId="14" xfId="0" applyNumberFormat="1" applyFont="1" applyBorder="1" applyAlignment="1">
      <alignment horizontal="left"/>
    </xf>
    <xf numFmtId="0" fontId="48" fillId="0" borderId="20" xfId="0" applyFont="1" applyFill="1" applyBorder="1" applyAlignment="1">
      <alignment horizontal="left" vertical="center" readingOrder="2"/>
    </xf>
    <xf numFmtId="0" fontId="76" fillId="0" borderId="0" xfId="0" applyFont="1" applyAlignment="1">
      <alignment horizontal="center" vertical="center"/>
    </xf>
    <xf numFmtId="0" fontId="11" fillId="9" borderId="18" xfId="0" applyFont="1" applyFill="1" applyBorder="1" applyAlignment="1">
      <alignment horizontal="center" vertical="center"/>
    </xf>
    <xf numFmtId="0" fontId="11" fillId="9" borderId="9" xfId="0" applyFont="1" applyFill="1" applyBorder="1" applyAlignment="1">
      <alignment horizontal="center" vertical="center"/>
    </xf>
    <xf numFmtId="3" fontId="78" fillId="0" borderId="0" xfId="0" applyNumberFormat="1" applyFont="1" applyBorder="1" applyAlignment="1">
      <alignment horizontal="left" vertical="top" wrapText="1"/>
    </xf>
    <xf numFmtId="0" fontId="11" fillId="9" borderId="16" xfId="0" applyFont="1" applyFill="1" applyBorder="1" applyAlignment="1">
      <alignment horizontal="center" vertical="center"/>
    </xf>
    <xf numFmtId="0" fontId="11" fillId="9" borderId="17" xfId="0" applyFont="1" applyFill="1" applyBorder="1" applyAlignment="1">
      <alignment horizontal="center" vertical="center"/>
    </xf>
    <xf numFmtId="0" fontId="65" fillId="9" borderId="0" xfId="0" applyFont="1" applyFill="1" applyBorder="1" applyAlignment="1">
      <alignment horizontal="left" vertical="center"/>
    </xf>
    <xf numFmtId="0" fontId="21" fillId="0" borderId="0" xfId="0" applyFont="1" applyAlignment="1">
      <alignment horizontal="right" vertical="center" readingOrder="2"/>
    </xf>
    <xf numFmtId="0" fontId="11" fillId="8" borderId="13" xfId="0" applyFont="1" applyFill="1" applyBorder="1" applyAlignment="1">
      <alignment horizontal="center" vertical="center"/>
    </xf>
    <xf numFmtId="0" fontId="11" fillId="8" borderId="18" xfId="0" applyFont="1" applyFill="1" applyBorder="1" applyAlignment="1">
      <alignment horizontal="left" vertical="center"/>
    </xf>
    <xf numFmtId="0" fontId="11" fillId="8" borderId="13" xfId="0" applyFont="1" applyFill="1" applyBorder="1" applyAlignment="1">
      <alignment horizontal="left" vertical="center"/>
    </xf>
    <xf numFmtId="0" fontId="11" fillId="8" borderId="4" xfId="0" applyFont="1" applyFill="1" applyBorder="1" applyAlignment="1">
      <alignment horizontal="center" vertical="center"/>
    </xf>
    <xf numFmtId="0" fontId="11" fillId="8" borderId="9" xfId="0" applyFont="1" applyFill="1" applyBorder="1" applyAlignment="1">
      <alignment horizontal="center" vertical="center"/>
    </xf>
    <xf numFmtId="0" fontId="65" fillId="8" borderId="18" xfId="0" applyFont="1" applyFill="1" applyBorder="1" applyAlignment="1">
      <alignment horizontal="left" vertical="center"/>
    </xf>
    <xf numFmtId="0" fontId="11" fillId="8" borderId="11" xfId="0" applyFont="1" applyFill="1" applyBorder="1" applyAlignment="1">
      <alignment horizontal="center" vertical="center"/>
    </xf>
    <xf numFmtId="0" fontId="11" fillId="8" borderId="12" xfId="0" applyFont="1" applyFill="1" applyBorder="1" applyAlignment="1">
      <alignment horizontal="center" vertical="center"/>
    </xf>
    <xf numFmtId="49" fontId="19" fillId="0" borderId="0" xfId="10" applyFont="1" applyAlignment="1">
      <alignment horizontal="center" vertical="center" readingOrder="1"/>
    </xf>
    <xf numFmtId="0" fontId="65" fillId="7" borderId="0" xfId="0" applyFont="1" applyFill="1" applyBorder="1" applyAlignment="1">
      <alignment horizontal="right" vertical="center"/>
    </xf>
    <xf numFmtId="0" fontId="11" fillId="7" borderId="0" xfId="0" applyFont="1" applyFill="1" applyBorder="1" applyAlignment="1">
      <alignment horizontal="right" vertical="center"/>
    </xf>
    <xf numFmtId="0" fontId="11" fillId="7" borderId="0" xfId="0" applyFont="1" applyFill="1" applyBorder="1" applyAlignment="1">
      <alignment horizontal="center" vertical="center"/>
    </xf>
    <xf numFmtId="0" fontId="11" fillId="7" borderId="0" xfId="0" applyFont="1" applyFill="1" applyBorder="1" applyAlignment="1">
      <alignment horizontal="center"/>
    </xf>
    <xf numFmtId="0" fontId="65" fillId="7" borderId="0" xfId="0" applyFont="1" applyFill="1" applyBorder="1" applyAlignment="1">
      <alignment horizontal="left" vertical="center"/>
    </xf>
    <xf numFmtId="0" fontId="69" fillId="7" borderId="0" xfId="12" applyFont="1" applyFill="1" applyBorder="1" applyAlignment="1">
      <alignment horizontal="left" vertical="center" wrapText="1" readingOrder="1"/>
    </xf>
    <xf numFmtId="0" fontId="69" fillId="7" borderId="0" xfId="12" applyFont="1" applyFill="1" applyBorder="1" applyAlignment="1">
      <alignment horizontal="left" vertical="center" readingOrder="1"/>
    </xf>
    <xf numFmtId="0" fontId="6" fillId="0" borderId="0" xfId="0" applyFont="1" applyAlignment="1">
      <alignment horizontal="center" readingOrder="1"/>
    </xf>
    <xf numFmtId="0" fontId="65" fillId="3" borderId="0" xfId="0" applyFont="1" applyFill="1" applyBorder="1" applyAlignment="1">
      <alignment horizontal="right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/>
    </xf>
    <xf numFmtId="0" fontId="65" fillId="3" borderId="0" xfId="0" applyFont="1" applyFill="1" applyBorder="1" applyAlignment="1">
      <alignment horizontal="left" vertical="center"/>
    </xf>
    <xf numFmtId="0" fontId="11" fillId="3" borderId="5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 vertical="center"/>
    </xf>
    <xf numFmtId="49" fontId="30" fillId="2" borderId="0" xfId="0" applyNumberFormat="1" applyFont="1" applyFill="1" applyBorder="1" applyAlignment="1">
      <alignment horizontal="right" vertical="center" wrapText="1"/>
    </xf>
    <xf numFmtId="49" fontId="34" fillId="2" borderId="0" xfId="0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horizontal="center"/>
    </xf>
  </cellXfs>
  <cellStyles count="14">
    <cellStyle name="1st_Column" xfId="9"/>
    <cellStyle name="Body_Decimal" xfId="8"/>
    <cellStyle name="Comma" xfId="13" builtinId="3"/>
    <cellStyle name="Comma 2" xfId="3"/>
    <cellStyle name="Comma 3" xfId="5"/>
    <cellStyle name="Eco_Source" xfId="11"/>
    <cellStyle name="Hyperlink" xfId="1" builtinId="8"/>
    <cellStyle name="Normal" xfId="0" builtinId="0"/>
    <cellStyle name="Normal 10 2 2" xfId="12"/>
    <cellStyle name="Normal 2" xfId="2"/>
    <cellStyle name="Normal 2 2" xfId="4"/>
    <cellStyle name="Normal 2 2 4" xfId="7"/>
    <cellStyle name="Percent" xfId="6" builtinId="5"/>
    <cellStyle name="Table_Title" xfId="10"/>
  </cellStyles>
  <dxfs count="0"/>
  <tableStyles count="0" defaultTableStyle="TableStyleMedium2" defaultPivotStyle="PivotStyleLight16"/>
  <colors>
    <mruColors>
      <color rgb="FFC00000"/>
      <color rgb="FFFF0000"/>
      <color rgb="FFDADDDF"/>
      <color rgb="FF105663"/>
      <color rgb="FF974706"/>
      <color rgb="FF6E91A8"/>
      <color rgb="FFD6A461"/>
      <color rgb="FF595959"/>
      <color rgb="FFA2AC72"/>
      <color rgb="FF4956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FS\Industry&amp;Business\&#1578;&#1602;&#1585;&#1610;&#1585;%20&#1573;&#1581;&#1589;&#1575;&#1569;&#1575;&#1578;%20&#1575;&#1604;&#1576;&#1606;&#1608;&#1603;\2017\Q1\All%20Reports-Mar17_AUH%20Stat%20Centre_0705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dit to Res"/>
      <sheetName val="Credit to Res by Sect "/>
      <sheetName val="Deposits ownership"/>
      <sheetName val="NPL ratio"/>
      <sheetName val="Loans &amp; Advances"/>
      <sheetName val="Deposits"/>
      <sheetName val="Staff"/>
      <sheetName val="Inco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2">
          <cell r="C22">
            <v>0.19635802469135802</v>
          </cell>
          <cell r="D22">
            <v>1.0768518518518519</v>
          </cell>
          <cell r="E22">
            <v>0.78876543209876537</v>
          </cell>
          <cell r="F22">
            <v>0.74611111111111106</v>
          </cell>
          <cell r="G22">
            <v>0.65067901234567904</v>
          </cell>
          <cell r="H22">
            <v>0.54512345679012342</v>
          </cell>
          <cell r="I22">
            <v>0.34808641975308641</v>
          </cell>
          <cell r="J22">
            <v>0.02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rightToLeft="1" tabSelected="1" view="pageBreakPreview" zoomScale="85" zoomScaleNormal="100" zoomScaleSheetLayoutView="85" workbookViewId="0">
      <selection activeCell="A2" sqref="A2"/>
    </sheetView>
  </sheetViews>
  <sheetFormatPr defaultRowHeight="15"/>
  <cols>
    <col min="1" max="1" width="12.42578125" style="187" customWidth="1"/>
    <col min="2" max="2" width="54.42578125" style="346" customWidth="1"/>
    <col min="3" max="3" width="49.85546875" style="346" customWidth="1"/>
    <col min="4" max="4" width="26.28515625" style="187" customWidth="1"/>
    <col min="5" max="5" width="0.140625" style="187" hidden="1" customWidth="1"/>
    <col min="6" max="6" width="9.140625" style="187" hidden="1" customWidth="1"/>
    <col min="7" max="16384" width="9.140625" style="187"/>
  </cols>
  <sheetData>
    <row r="1" spans="1:4">
      <c r="A1" s="5" t="s">
        <v>286</v>
      </c>
      <c r="B1" s="341"/>
      <c r="C1" s="341"/>
      <c r="D1" s="5" t="s">
        <v>718</v>
      </c>
    </row>
    <row r="2" spans="1:4" ht="23.25">
      <c r="A2" s="9" t="s">
        <v>719</v>
      </c>
      <c r="B2" s="9"/>
      <c r="C2" s="9"/>
      <c r="D2" s="9" t="s">
        <v>785</v>
      </c>
    </row>
    <row r="3" spans="1:4" ht="45">
      <c r="A3" s="342" t="s">
        <v>706</v>
      </c>
      <c r="B3" s="342" t="s">
        <v>202</v>
      </c>
      <c r="C3" s="342" t="s">
        <v>707</v>
      </c>
      <c r="D3" s="342" t="s">
        <v>708</v>
      </c>
    </row>
    <row r="4" spans="1:4" ht="31.5">
      <c r="A4" s="55" t="s">
        <v>359</v>
      </c>
      <c r="B4" s="343" t="s">
        <v>709</v>
      </c>
      <c r="C4" s="349" t="s">
        <v>728</v>
      </c>
      <c r="D4" s="75"/>
    </row>
    <row r="5" spans="1:4" ht="18" customHeight="1">
      <c r="A5" s="156" t="s">
        <v>164</v>
      </c>
      <c r="B5" s="343" t="s">
        <v>2</v>
      </c>
      <c r="C5" s="350" t="s">
        <v>729</v>
      </c>
      <c r="D5" s="75"/>
    </row>
    <row r="6" spans="1:4" ht="18" customHeight="1">
      <c r="A6" s="137" t="s">
        <v>165</v>
      </c>
      <c r="B6" s="343" t="s">
        <v>3</v>
      </c>
      <c r="C6" s="350" t="s">
        <v>730</v>
      </c>
      <c r="D6" s="75"/>
    </row>
    <row r="7" spans="1:4" ht="18" customHeight="1">
      <c r="A7" s="137" t="s">
        <v>166</v>
      </c>
      <c r="B7" s="343" t="s">
        <v>13</v>
      </c>
      <c r="C7" s="350" t="s">
        <v>731</v>
      </c>
      <c r="D7" s="75"/>
    </row>
    <row r="8" spans="1:4" ht="18">
      <c r="A8" s="137" t="s">
        <v>167</v>
      </c>
      <c r="B8" s="343" t="s">
        <v>12</v>
      </c>
      <c r="C8" s="350" t="s">
        <v>732</v>
      </c>
      <c r="D8" s="6"/>
    </row>
    <row r="9" spans="1:4" ht="15.75">
      <c r="A9" s="137" t="s">
        <v>234</v>
      </c>
      <c r="B9" s="343" t="s">
        <v>235</v>
      </c>
      <c r="C9" s="350" t="s">
        <v>733</v>
      </c>
      <c r="D9" s="75"/>
    </row>
    <row r="10" spans="1:4" ht="15.75">
      <c r="A10" s="234" t="s">
        <v>168</v>
      </c>
      <c r="B10" s="343" t="s">
        <v>285</v>
      </c>
      <c r="C10" s="350" t="s">
        <v>734</v>
      </c>
      <c r="D10" s="75"/>
    </row>
    <row r="11" spans="1:4" ht="15.75">
      <c r="A11" s="234" t="s">
        <v>710</v>
      </c>
      <c r="B11" s="343" t="s">
        <v>53</v>
      </c>
      <c r="C11" s="350" t="s">
        <v>735</v>
      </c>
      <c r="D11" s="75"/>
    </row>
    <row r="12" spans="1:4" ht="15.75">
      <c r="A12" s="234" t="s">
        <v>169</v>
      </c>
      <c r="B12" s="343" t="s">
        <v>0</v>
      </c>
      <c r="C12" s="350" t="s">
        <v>736</v>
      </c>
      <c r="D12" s="75"/>
    </row>
    <row r="13" spans="1:4" ht="15.75">
      <c r="A13" s="234" t="s">
        <v>170</v>
      </c>
      <c r="B13" s="343" t="s">
        <v>1</v>
      </c>
      <c r="C13" s="350" t="s">
        <v>737</v>
      </c>
      <c r="D13" s="84"/>
    </row>
    <row r="14" spans="1:4" ht="18">
      <c r="A14" s="234" t="s">
        <v>171</v>
      </c>
      <c r="B14" s="343" t="s">
        <v>5</v>
      </c>
      <c r="C14" s="350" t="s">
        <v>738</v>
      </c>
      <c r="D14" s="6"/>
    </row>
    <row r="15" spans="1:4" ht="18">
      <c r="A15" s="234" t="s">
        <v>172</v>
      </c>
      <c r="B15" s="343" t="s">
        <v>203</v>
      </c>
      <c r="C15" s="350" t="s">
        <v>739</v>
      </c>
      <c r="D15" s="6"/>
    </row>
    <row r="16" spans="1:4" ht="15.75">
      <c r="A16" s="234" t="s">
        <v>173</v>
      </c>
      <c r="B16" s="343" t="s">
        <v>4</v>
      </c>
      <c r="C16" s="350" t="s">
        <v>740</v>
      </c>
      <c r="D16" s="75"/>
    </row>
    <row r="17" spans="1:4" ht="15.75">
      <c r="A17" s="234" t="s">
        <v>174</v>
      </c>
      <c r="B17" s="343" t="s">
        <v>279</v>
      </c>
      <c r="C17" s="350" t="s">
        <v>741</v>
      </c>
      <c r="D17" s="75"/>
    </row>
    <row r="18" spans="1:4" ht="18">
      <c r="A18" s="55" t="s">
        <v>175</v>
      </c>
      <c r="B18" s="343" t="s">
        <v>11</v>
      </c>
      <c r="C18" s="350" t="s">
        <v>742</v>
      </c>
      <c r="D18" s="6"/>
    </row>
    <row r="19" spans="1:4" ht="18">
      <c r="A19" s="55" t="s">
        <v>176</v>
      </c>
      <c r="B19" s="343" t="s">
        <v>17</v>
      </c>
      <c r="C19" s="350" t="s">
        <v>743</v>
      </c>
      <c r="D19" s="6"/>
    </row>
    <row r="20" spans="1:4" ht="18">
      <c r="A20" s="55" t="s">
        <v>177</v>
      </c>
      <c r="B20" s="343" t="s">
        <v>20</v>
      </c>
      <c r="C20" s="350" t="s">
        <v>744</v>
      </c>
      <c r="D20" s="6"/>
    </row>
    <row r="21" spans="1:4" ht="18">
      <c r="A21" s="55" t="s">
        <v>204</v>
      </c>
      <c r="B21" s="343" t="s">
        <v>23</v>
      </c>
      <c r="C21" s="350" t="s">
        <v>745</v>
      </c>
      <c r="D21" s="6"/>
    </row>
    <row r="22" spans="1:4" ht="18">
      <c r="A22" s="55" t="s">
        <v>205</v>
      </c>
      <c r="B22" s="343" t="s">
        <v>14</v>
      </c>
      <c r="C22" s="350" t="s">
        <v>746</v>
      </c>
      <c r="D22" s="6"/>
    </row>
    <row r="23" spans="1:4" ht="18">
      <c r="A23" s="56" t="s">
        <v>206</v>
      </c>
      <c r="B23" s="343" t="s">
        <v>18</v>
      </c>
      <c r="C23" s="350" t="s">
        <v>747</v>
      </c>
      <c r="D23" s="6"/>
    </row>
    <row r="24" spans="1:4" ht="18">
      <c r="A24" s="55" t="s">
        <v>207</v>
      </c>
      <c r="B24" s="343" t="s">
        <v>21</v>
      </c>
      <c r="C24" s="350" t="s">
        <v>748</v>
      </c>
      <c r="D24" s="6"/>
    </row>
    <row r="25" spans="1:4" ht="18">
      <c r="A25" s="55" t="s">
        <v>208</v>
      </c>
      <c r="B25" s="343" t="s">
        <v>24</v>
      </c>
      <c r="C25" s="350" t="s">
        <v>749</v>
      </c>
      <c r="D25" s="6"/>
    </row>
    <row r="26" spans="1:4" ht="18">
      <c r="A26" s="55" t="s">
        <v>209</v>
      </c>
      <c r="B26" s="343" t="s">
        <v>15</v>
      </c>
      <c r="C26" s="350" t="s">
        <v>750</v>
      </c>
      <c r="D26" s="6"/>
    </row>
    <row r="27" spans="1:4" ht="18">
      <c r="A27" s="56" t="s">
        <v>210</v>
      </c>
      <c r="B27" s="343" t="s">
        <v>19</v>
      </c>
      <c r="C27" s="350" t="s">
        <v>751</v>
      </c>
      <c r="D27" s="6"/>
    </row>
    <row r="28" spans="1:4" ht="18">
      <c r="A28" s="55" t="s">
        <v>211</v>
      </c>
      <c r="B28" s="343" t="s">
        <v>22</v>
      </c>
      <c r="C28" s="350" t="s">
        <v>752</v>
      </c>
      <c r="D28" s="6"/>
    </row>
    <row r="29" spans="1:4" ht="18">
      <c r="A29" s="55" t="s">
        <v>212</v>
      </c>
      <c r="B29" s="343" t="s">
        <v>25</v>
      </c>
      <c r="C29" s="350" t="s">
        <v>753</v>
      </c>
      <c r="D29" s="6"/>
    </row>
    <row r="30" spans="1:4" ht="18">
      <c r="A30" s="56" t="s">
        <v>213</v>
      </c>
      <c r="B30" s="343" t="s">
        <v>16</v>
      </c>
      <c r="C30" s="350" t="s">
        <v>754</v>
      </c>
      <c r="D30" s="6"/>
    </row>
    <row r="31" spans="1:4" ht="18">
      <c r="A31" s="237" t="s">
        <v>178</v>
      </c>
      <c r="B31" s="344" t="s">
        <v>223</v>
      </c>
      <c r="C31" s="347" t="s">
        <v>720</v>
      </c>
      <c r="D31" s="7"/>
    </row>
    <row r="32" spans="1:4" ht="18">
      <c r="A32" s="237" t="s">
        <v>179</v>
      </c>
      <c r="B32" s="344" t="s">
        <v>224</v>
      </c>
      <c r="C32" s="347" t="s">
        <v>721</v>
      </c>
      <c r="D32" s="7"/>
    </row>
    <row r="33" spans="1:4" ht="18">
      <c r="A33" s="237" t="s">
        <v>180</v>
      </c>
      <c r="B33" s="344" t="s">
        <v>225</v>
      </c>
      <c r="C33" s="347" t="s">
        <v>725</v>
      </c>
      <c r="D33" s="7"/>
    </row>
    <row r="34" spans="1:4" ht="18">
      <c r="A34" s="237" t="s">
        <v>181</v>
      </c>
      <c r="B34" s="344" t="s">
        <v>226</v>
      </c>
      <c r="C34" s="347" t="s">
        <v>726</v>
      </c>
      <c r="D34" s="7"/>
    </row>
    <row r="35" spans="1:4" ht="18">
      <c r="A35" s="237" t="s">
        <v>182</v>
      </c>
      <c r="B35" s="344" t="s">
        <v>227</v>
      </c>
      <c r="C35" s="347" t="s">
        <v>727</v>
      </c>
      <c r="D35" s="7"/>
    </row>
    <row r="36" spans="1:4" ht="15.75">
      <c r="A36" s="237" t="s">
        <v>183</v>
      </c>
      <c r="B36" s="344" t="s">
        <v>228</v>
      </c>
      <c r="C36" s="347" t="s">
        <v>722</v>
      </c>
      <c r="D36" s="75"/>
    </row>
    <row r="37" spans="1:4" ht="15.75">
      <c r="A37" s="237" t="s">
        <v>184</v>
      </c>
      <c r="B37" s="344" t="s">
        <v>229</v>
      </c>
      <c r="C37" s="347" t="s">
        <v>723</v>
      </c>
      <c r="D37" s="75"/>
    </row>
    <row r="38" spans="1:4" ht="15.75">
      <c r="A38" s="237" t="s">
        <v>185</v>
      </c>
      <c r="B38" s="344" t="s">
        <v>230</v>
      </c>
      <c r="C38" s="347" t="s">
        <v>724</v>
      </c>
      <c r="D38" s="75"/>
    </row>
    <row r="39" spans="1:4" ht="18" hidden="1">
      <c r="A39" s="10" t="s">
        <v>200</v>
      </c>
      <c r="B39" s="344" t="s">
        <v>201</v>
      </c>
      <c r="C39" s="348"/>
      <c r="D39" s="7"/>
    </row>
    <row r="40" spans="1:4" ht="18">
      <c r="A40" s="27" t="s">
        <v>186</v>
      </c>
      <c r="B40" s="344" t="s">
        <v>231</v>
      </c>
      <c r="C40" s="345" t="s">
        <v>711</v>
      </c>
      <c r="D40" s="6"/>
    </row>
    <row r="41" spans="1:4" ht="18">
      <c r="A41" s="27" t="s">
        <v>187</v>
      </c>
      <c r="B41" s="344" t="s">
        <v>360</v>
      </c>
      <c r="C41" s="345" t="s">
        <v>712</v>
      </c>
      <c r="D41" s="6"/>
    </row>
    <row r="42" spans="1:4" ht="18">
      <c r="A42" s="27" t="s">
        <v>188</v>
      </c>
      <c r="B42" s="344" t="s">
        <v>361</v>
      </c>
      <c r="C42" s="345" t="s">
        <v>713</v>
      </c>
      <c r="D42" s="6"/>
    </row>
    <row r="43" spans="1:4" ht="18">
      <c r="A43" s="27" t="s">
        <v>189</v>
      </c>
      <c r="B43" s="344" t="s">
        <v>362</v>
      </c>
      <c r="C43" s="345" t="s">
        <v>714</v>
      </c>
      <c r="D43" s="6"/>
    </row>
    <row r="44" spans="1:4" ht="18">
      <c r="A44" s="27" t="s">
        <v>190</v>
      </c>
      <c r="B44" s="344" t="s">
        <v>363</v>
      </c>
      <c r="C44" s="345" t="s">
        <v>715</v>
      </c>
      <c r="D44" s="6"/>
    </row>
    <row r="45" spans="1:4" ht="18">
      <c r="A45" s="27" t="s">
        <v>191</v>
      </c>
      <c r="B45" s="344" t="s">
        <v>364</v>
      </c>
      <c r="C45" s="345" t="s">
        <v>716</v>
      </c>
      <c r="D45" s="6"/>
    </row>
    <row r="46" spans="1:4" ht="18">
      <c r="A46" s="27" t="s">
        <v>192</v>
      </c>
      <c r="B46" s="344" t="s">
        <v>365</v>
      </c>
      <c r="C46" s="345" t="s">
        <v>717</v>
      </c>
      <c r="D46" s="6"/>
    </row>
  </sheetData>
  <hyperlinks>
    <hyperlink ref="B18" location="'1.4.1'!Print_Area" display="اجمالي التجارة الخارجية عبر منافذ إمارة ابوظبي"/>
    <hyperlink ref="B19" location="'1.4.2, 1.4.6, 1.4.10'!A1" display="الصادرات غير النفطية حسب اقسام النظام المنسق"/>
    <hyperlink ref="B20" location="'1.4.3, 1.4.7, 1.4.11'!A1" display="الصادرات غير النفطية حسب الاقاليم الجغرافية "/>
    <hyperlink ref="B21" location="'1.4.4, 1.4.8, 1.4.12'!A1" display="الصادرات غير النفطية حسب أهم الشركاء التجاريين"/>
    <hyperlink ref="B22" location="'1.4.5, 1.4.9, 1.4.13'!A1" display="الصادرات غير النفطية حسب تصنيف الفئات الاقتصادية الواسعة (BEC)"/>
    <hyperlink ref="B24" location="'1.4.3, 1.4.7, 1.4.11'!A1" display="السلع المعاد تصديرها حسب الاقاليم الجغرافية "/>
    <hyperlink ref="B25" location="'1.4.4, 1.4.8, 1.4.12'!A1" display="السلع المعاد تصديرها حسب أهم الشركاء التجاريين"/>
    <hyperlink ref="B26" location="'1.4.5, 1.4.9, 1.4.13'!A1" display="السلع المعاد تصديرها حسب تصنيف الفئات الاقتصادية الواسعة (BEC)"/>
    <hyperlink ref="B27" location="'1.4.2, 1.4.6, 1.4.10'!A1" display="الواردات حسب اقسام النظام المنسق"/>
    <hyperlink ref="B28" location="'1.4.3, 1.4.7, 1.4.11'!A1" display="الواردات حسب الاقاليم الجغرافية "/>
    <hyperlink ref="B29" location="'1.4.4, 1.4.8, 1.4.12'!A1" display="الواردات  حسب أهم الشركاء التجاريين"/>
    <hyperlink ref="B30" location="'1.4.5, 1.4.9, 1.4.13'!A1" display="الواردات حسب تصنيف الفئات الاقتصادية الواسعة (BEC)"/>
    <hyperlink ref="B23" location="'1.4.2, 1.4.6, 1.4.10'!A1" display="السلع المعاد تصديرها حسب اقسام النظام المنسق"/>
    <hyperlink ref="B31" location="'2.2.1, 2.2.2'!A1" display="المدارس حسب المنطقة للربع الثاني من عام 2015"/>
    <hyperlink ref="B32" location="'2.2.1, 2.2.2'!A1" display="المدارس حسب القطاع للربع الثاني من عام 2015"/>
    <hyperlink ref="B33" location="'2.2.3, 2.2.4, 2.2.5'!A1" display="الطلاب حسب المنطقة للربع الثاني من عام 2015"/>
    <hyperlink ref="B34" location="'2.2.3, 2.2.4, 2.2.5'!A1" display="الطلاب حسب القطاع للربع الثاني من عام 2015"/>
    <hyperlink ref="B35" location="'2.2.3, 2.2.4, 2.2.5'!A1" display="الطلاب حسب النوع للربع الثاني من عام 2015"/>
    <hyperlink ref="B36" location="'2.2.6, 2.2.7, 2.2.8'!A1" display="المعلمون حسب المنطقة للربع الثاني من عام 2015"/>
    <hyperlink ref="B37" location="'2.2.6, 2.2.7, 2.2.8'!A1" display="المعلمون حسب القطاع للربع الثاني من عام 2015"/>
    <hyperlink ref="B38" location="'2.2.6, 2.2.7, 2.2.8'!A1" display="المعلمون حسب النوع للربع الثاني من عام 2015"/>
    <hyperlink ref="B39" location="'2.2.9'!A1" display="عدد زوّار المتاحف"/>
    <hyperlink ref="B40" location="'3.1.1'!A1" display="متوسط درجات الحرارة العظمى والصغرى حسب المنطقة والشهر"/>
    <hyperlink ref="B41" location="'3.1.2'!A1" display="متوسط هطول الأمطار حسب المنطقة والشهر"/>
    <hyperlink ref="B42" location="'3.1.3'!A1" display="متوسط سرعة الرياح حسب المنطقة والشهر"/>
    <hyperlink ref="B43" location="'3.1.4'!A1" display="متوسط الضغط الجوي حسب المنطقة والشهر"/>
    <hyperlink ref="B44" location="'3.1.5'!A1" display="متوسط الرطوبة النسبية حسب المنطقة والشهر"/>
    <hyperlink ref="B45" location="'3.1.6'!A1" display="المتوسط اليومي لعدد ساعات سطوع الشمس حسب الشهر"/>
    <hyperlink ref="B46" location="'3.1.7'!A1" display="متوسط المجموع اليومي لشدة الإشعاع الشمسي حسب المنطقة والشهر"/>
    <hyperlink ref="B5" location="'1.2.1'!A1" display="الارقام القياسية لاسعار الانتاج الصناعي"/>
    <hyperlink ref="B6" location="'1.2.2'!A1" display="الارقام القياسية لكميات الانتاج الصناعي"/>
    <hyperlink ref="B7" location="'1.2.3'!A1" display="الأرقام القياسية لتكاليف الانشاءات"/>
    <hyperlink ref="B8" location="'1.2.4'!A1" display="اسعار مواد البناء "/>
    <hyperlink ref="B11" location="'1.3.2'!Print_Area" display="اعداد المباني والوحدات السكنية المنجزة في إمارة ابوظبي"/>
    <hyperlink ref="B12" location="'1.3.3'!Print_Area" display="نسبة الاشغال في المنشآت الفندقية"/>
    <hyperlink ref="B13" location="'1.3.4  '!Print_Area" display="عدد نزلاء المنشآت الفندقية حسب الجنسية "/>
    <hyperlink ref="B14" location="'1.3.5 '!Print_Area" display="اعداد القادمون والمغادرون حسب اقليم المغادرة والوصول"/>
    <hyperlink ref="B15" location="'1.3.7'!Print_Area" display="حركة النقل الجوي حسب المطار"/>
    <hyperlink ref="B16" location="'1.3.8'!Print_Area" display="أهم احصاءات سوق ابوظبي للاوراق المالية"/>
    <hyperlink ref="B17" location="'1.3.9'!Print_Area" display="إحصاءات البنوك"/>
    <hyperlink ref="B9" location="'1.2.5'!Print_Area" display="لأرقام القياسية لأسعار المستهلك"/>
    <hyperlink ref="B10" location="'1.3.1'!Print_Area" display="عدد رخص البناء الصادرة حسب استخدام المبنى"/>
    <hyperlink ref="B4" location="'1.1.1'!Print_Area" display=" الناتج المحلي الإجمالي حسب القطاعات المؤسسية بالأسعار الجارية والثابتة"/>
    <hyperlink ref="C40" location="'3.1.1'!Print_Area" display="Mean Maximum and Minimum Temperature by Region"/>
    <hyperlink ref="C41" location="'3.1.2'!Print_Area" display=" Rainfall Statistics by Region"/>
    <hyperlink ref="C42" location="'3.1.3'!Print_Area" display="Wind Speed Statistics by Region"/>
    <hyperlink ref="C43" location="'3.1.4'!Print_Area" display="Average Atmospheric Pressure by Region"/>
    <hyperlink ref="C44" location="'3.1.5'!Print_Area" display="Relative Humidity by Region"/>
    <hyperlink ref="C45" location="'3.1.6'!Print_Area" display="Daily Average Number of Hours of Sunshine by Region"/>
    <hyperlink ref="C46" location="'3.1.7'!Print_Area" display=" Average Daily Total Solar Radiation Intensity by Region"/>
    <hyperlink ref="C31" location="'2.2.1, 2.2.2 '!Print_Area" display="Schools by Region"/>
    <hyperlink ref="C32" location="'2.2.1, 2.2.2 '!Print_Area" display="Schools by Sector"/>
    <hyperlink ref="C33" location="'2.2.3, 2.2.4, 2.2.5'!Print_Area" display="Pupils by Region"/>
    <hyperlink ref="C34" location="'2.2.3, 2.2.4, 2.2.5'!Print_Area" display="Pupils by Sector"/>
    <hyperlink ref="C35" location="'2.2.3, 2.2.4, 2.2.5'!Print_Area" display="Pupils by Gender"/>
    <hyperlink ref="C36" location="'2.2.6, 2.2.7, 2.2.8 '!Print_Area" display=" Teachers by Region"/>
    <hyperlink ref="C37" location="'2.2.6, 2.2.7, 2.2.8 '!Print_Area" display="Teachers by Sector"/>
    <hyperlink ref="C38" location="'2.2.6, 2.2.7, 2.2.8 '!Print_Area" display="Teachers by Gender"/>
    <hyperlink ref="C4" location="'1.1.1 '!A1" display=" Gross Domestic Product by sectors at current and constant prices"/>
    <hyperlink ref="C5" location="'1.2.1'!A1" display=" Producer Price Index"/>
    <hyperlink ref="C6" location="'1.2.2'!Print_Area" display="Industrial Production Index (IPI)"/>
    <hyperlink ref="C7" location="'1.2.3'!Print_Area" display="Construction Cost Index"/>
    <hyperlink ref="C8" location="'1.2.4'!Print_Area" display=" Relative change in prices of major groups of building materials"/>
    <hyperlink ref="C9" location="'1.2.5'!Print_Area" display="Monthly Consumer Price Index"/>
    <hyperlink ref="C10" location="'1.3.1'!Print_Area" display="Number of Permits Issued by Building Usage and Region"/>
    <hyperlink ref="C11" location="'1.3.2 ,1.3.3'!Print_Area" display="Number of Buildings Completion by Type of Usage"/>
    <hyperlink ref="C12" location="'1.3.4'!Print_Area" display="Occupancy rate in Hotel Establishments"/>
    <hyperlink ref="C13" location="'1.3.5'!Print_Area" display="Guests of Hotel Establishments by nationality "/>
    <hyperlink ref="C14" location="'1.3.6'!Print_Area" display="Air Passengers Arrivals and Departures by Region "/>
    <hyperlink ref="C15" location="'1.3.8'!Print_Area" display="Air Transport of Goods by Airport"/>
    <hyperlink ref="C16" location="'1.3.9'!Print_Area" display="Key Statistics of the Abu Dhabi Securities Market"/>
    <hyperlink ref="C17" location="'1.3.10'!A1" display="Banks Statistics"/>
    <hyperlink ref="C18" location="'1.4.1 '!A1" display=" Statistics of foreign trade through the ports of Abu Dhabi Emirate"/>
    <hyperlink ref="C19" location="'1.4.2, 1.4.6, 1.4.10'!A1" display="Non-oil exports through the ports of Abu Dhabi Emirate by sections of the Harmonized System (HS)"/>
    <hyperlink ref="C23" location="'1.4.2, 1.4.6, 1.4.10'!A1" display="Re-exports through the ports of Abu Dhabi Emirate by sections of the Harmonized System (HS)"/>
    <hyperlink ref="C27" location="'1.4.2, 1.4.6, 1.4.10'!A1" display="Imports through the ports of Abu Dhabi Emirate by sections of the Harmonized System (HS)"/>
    <hyperlink ref="C20" location="'1.4.3, 1.4.7, 1.4.11'!A1" display="Non-oil exports through the ports of Abu Dhabi Emirate by continent "/>
    <hyperlink ref="C24" location="'1.4.3, 1.4.7, 1.4.11'!A1" display="Re-exports through the ports of Abu Dhabi Emirate by continent "/>
    <hyperlink ref="C28" location="'1.4.3, 1.4.7, 1.4.11'!A1" display="Imports through the ports of Abu Dhabi Emirate by continent "/>
    <hyperlink ref="C21" location="'1.4.4, 1.4.8, 1.4.12'!A1" display=" Top trade partners through the ports of Abu Dhabi Emirate by continen (non-oil exports)"/>
    <hyperlink ref="C22" location="'1.4.5, 1.4.9, 1.4.13'!A1" display="Non-oil exports through the ports of Abu Dhabi Emirate by Broad Economic Categories (BEC)"/>
    <hyperlink ref="C25" location="'1.4.4, 1.4.8, 1.4.12'!A1" display="Top trade partners through the ports of Abu Dhabi Emirate (re-exports)"/>
    <hyperlink ref="C26" location="'1.4.5, 1.4.9, 1.4.13'!A1" display="Re-exports through the ports of Abu Dhabi Emirate by Broad Economic Categories (BEC)"/>
    <hyperlink ref="C29" location="'1.4.4, 1.4.8, 1.4.12'!A1" display="Top trade partners through the ports of Abu Dhabi Emirate (imports)"/>
    <hyperlink ref="C30" location="'1.4.5, 1.4.9, 1.4.13'!A1" display="imports through the ports of Abu Dhabi Emirate by Broad Economic Categories (BEC)"/>
  </hyperlinks>
  <pageMargins left="0.7" right="0.7" top="0.75" bottom="0.75" header="0.3" footer="0.3"/>
  <pageSetup paperSize="9" scale="61" fitToHeight="0" orientation="portrait" r:id="rId1"/>
  <headerFooter>
    <oddHeader>&amp;L&amp;G&amp;R&amp;"Tahoma,Bold"&amp;8&amp;K01+019النشرة الإحصائية ربع السنوية 
الربع الرابع 2015</oddHeader>
    <oddFooter>&amp;C&amp;G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rightToLeft="1" view="pageBreakPreview" zoomScaleNormal="100" zoomScaleSheetLayoutView="100" workbookViewId="0">
      <selection activeCell="A3" sqref="A3"/>
    </sheetView>
  </sheetViews>
  <sheetFormatPr defaultColWidth="9" defaultRowHeight="15"/>
  <cols>
    <col min="1" max="1" width="21.5703125" style="187" customWidth="1"/>
    <col min="2" max="9" width="9" style="187"/>
    <col min="10" max="10" width="9" style="187" customWidth="1"/>
    <col min="11" max="11" width="9" style="187"/>
    <col min="12" max="12" width="18.140625" style="187" customWidth="1"/>
    <col min="13" max="16384" width="9" style="187"/>
  </cols>
  <sheetData>
    <row r="1" spans="1:13">
      <c r="A1" s="366" t="s">
        <v>546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188"/>
    </row>
    <row r="2" spans="1:13">
      <c r="A2" s="366" t="s">
        <v>547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188"/>
    </row>
    <row r="3" spans="1:13">
      <c r="B3" s="15"/>
      <c r="C3" s="15"/>
      <c r="J3" s="12" t="s">
        <v>52</v>
      </c>
    </row>
    <row r="4" spans="1:13">
      <c r="A4" s="385" t="s">
        <v>9</v>
      </c>
      <c r="B4" s="385">
        <v>2014</v>
      </c>
      <c r="C4" s="385">
        <v>2015</v>
      </c>
      <c r="D4" s="385">
        <v>2016</v>
      </c>
      <c r="E4" s="385">
        <v>2017</v>
      </c>
      <c r="F4" s="392">
        <v>2017</v>
      </c>
      <c r="G4" s="392"/>
      <c r="H4" s="392"/>
      <c r="I4" s="392"/>
      <c r="J4" s="234">
        <v>2018</v>
      </c>
      <c r="K4" s="387" t="s">
        <v>390</v>
      </c>
      <c r="L4" s="387"/>
    </row>
    <row r="5" spans="1:13" ht="25.5">
      <c r="A5" s="385"/>
      <c r="B5" s="385"/>
      <c r="C5" s="385"/>
      <c r="D5" s="385"/>
      <c r="E5" s="385"/>
      <c r="F5" s="289" t="s">
        <v>367</v>
      </c>
      <c r="G5" s="289" t="s">
        <v>368</v>
      </c>
      <c r="H5" s="289" t="s">
        <v>369</v>
      </c>
      <c r="I5" s="289" t="s">
        <v>370</v>
      </c>
      <c r="J5" s="289" t="s">
        <v>367</v>
      </c>
      <c r="K5" s="387"/>
      <c r="L5" s="387"/>
    </row>
    <row r="6" spans="1:13" ht="18.75" customHeight="1">
      <c r="A6" s="157" t="s">
        <v>98</v>
      </c>
      <c r="B6" s="298">
        <v>0.749</v>
      </c>
      <c r="C6" s="298">
        <v>0.754</v>
      </c>
      <c r="D6" s="298">
        <v>0.73</v>
      </c>
      <c r="E6" s="298">
        <v>0.72</v>
      </c>
      <c r="F6" s="298">
        <v>0.76</v>
      </c>
      <c r="G6" s="298">
        <v>0.64</v>
      </c>
      <c r="H6" s="298">
        <v>0.66</v>
      </c>
      <c r="I6" s="298">
        <v>0.8</v>
      </c>
      <c r="J6" s="298">
        <v>0.78</v>
      </c>
      <c r="K6" s="393" t="s">
        <v>548</v>
      </c>
      <c r="L6" s="393"/>
    </row>
    <row r="7" spans="1:13">
      <c r="A7" s="233" t="s">
        <v>275</v>
      </c>
      <c r="J7" s="394" t="s">
        <v>549</v>
      </c>
      <c r="K7" s="394"/>
      <c r="L7" s="394"/>
    </row>
    <row r="20" spans="1:1">
      <c r="A20" s="187" t="s">
        <v>214</v>
      </c>
    </row>
  </sheetData>
  <mergeCells count="11">
    <mergeCell ref="K6:L6"/>
    <mergeCell ref="J7:L7"/>
    <mergeCell ref="A1:L1"/>
    <mergeCell ref="A2:L2"/>
    <mergeCell ref="A4:A5"/>
    <mergeCell ref="B4:B5"/>
    <mergeCell ref="C4:C5"/>
    <mergeCell ref="D4:D5"/>
    <mergeCell ref="E4:E5"/>
    <mergeCell ref="F4:I4"/>
    <mergeCell ref="K4:L5"/>
  </mergeCells>
  <hyperlinks>
    <hyperlink ref="J3" location="Content!A1" display="contents"/>
  </hyperlinks>
  <pageMargins left="0.7" right="0.7" top="0.75" bottom="0.75" header="0.3" footer="0.3"/>
  <pageSetup paperSize="9" scale="6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rightToLeft="1" view="pageBreakPreview" zoomScale="115" zoomScaleNormal="100" zoomScaleSheetLayoutView="115" workbookViewId="0">
      <selection activeCell="A3" sqref="A3"/>
    </sheetView>
  </sheetViews>
  <sheetFormatPr defaultColWidth="9" defaultRowHeight="15"/>
  <cols>
    <col min="1" max="1" width="27" style="187" customWidth="1"/>
    <col min="2" max="2" width="10.5703125" style="187" customWidth="1"/>
    <col min="3" max="4" width="11" style="187" customWidth="1"/>
    <col min="5" max="5" width="10.85546875" style="187" customWidth="1"/>
    <col min="6" max="9" width="9" style="187"/>
    <col min="10" max="10" width="10.7109375" style="187" customWidth="1"/>
    <col min="11" max="11" width="9" style="187"/>
    <col min="12" max="12" width="13.42578125" style="187" customWidth="1"/>
    <col min="13" max="16384" width="9" style="187"/>
  </cols>
  <sheetData>
    <row r="1" spans="1:13">
      <c r="A1" s="366" t="s">
        <v>550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188"/>
    </row>
    <row r="2" spans="1:13">
      <c r="A2" s="366" t="s">
        <v>551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188"/>
    </row>
    <row r="3" spans="1:13">
      <c r="J3" s="12" t="s">
        <v>52</v>
      </c>
    </row>
    <row r="4" spans="1:13">
      <c r="A4" s="396" t="s">
        <v>9</v>
      </c>
      <c r="B4" s="396">
        <v>2014</v>
      </c>
      <c r="C4" s="396">
        <v>2015</v>
      </c>
      <c r="D4" s="396">
        <v>2016</v>
      </c>
      <c r="E4" s="385">
        <v>2017</v>
      </c>
      <c r="F4" s="385">
        <v>2017</v>
      </c>
      <c r="G4" s="385"/>
      <c r="H4" s="385"/>
      <c r="I4" s="385"/>
      <c r="J4" s="353">
        <v>2018</v>
      </c>
      <c r="K4" s="397" t="s">
        <v>390</v>
      </c>
      <c r="L4" s="397"/>
    </row>
    <row r="5" spans="1:13" ht="25.5">
      <c r="A5" s="385"/>
      <c r="B5" s="385"/>
      <c r="C5" s="385"/>
      <c r="D5" s="385"/>
      <c r="E5" s="385"/>
      <c r="F5" s="289" t="s">
        <v>367</v>
      </c>
      <c r="G5" s="289" t="s">
        <v>368</v>
      </c>
      <c r="H5" s="289" t="s">
        <v>369</v>
      </c>
      <c r="I5" s="289" t="s">
        <v>370</v>
      </c>
      <c r="J5" s="289" t="s">
        <v>367</v>
      </c>
      <c r="K5" s="387"/>
      <c r="L5" s="387"/>
    </row>
    <row r="6" spans="1:13">
      <c r="A6" s="61" t="s">
        <v>68</v>
      </c>
      <c r="B6" s="22">
        <v>1152085</v>
      </c>
      <c r="C6" s="22">
        <v>1379589</v>
      </c>
      <c r="D6" s="22">
        <v>1462015</v>
      </c>
      <c r="E6" s="22">
        <v>1499220</v>
      </c>
      <c r="F6" s="22">
        <v>358022</v>
      </c>
      <c r="G6" s="22">
        <v>347422</v>
      </c>
      <c r="H6" s="158">
        <v>421329</v>
      </c>
      <c r="I6" s="22">
        <v>377786</v>
      </c>
      <c r="J6" s="110">
        <v>357053</v>
      </c>
      <c r="K6" s="398" t="s">
        <v>552</v>
      </c>
      <c r="L6" s="398"/>
    </row>
    <row r="7" spans="1:13">
      <c r="A7" s="61" t="s">
        <v>69</v>
      </c>
      <c r="B7" s="23">
        <v>240478</v>
      </c>
      <c r="C7" s="22">
        <v>269654</v>
      </c>
      <c r="D7" s="22">
        <v>291368</v>
      </c>
      <c r="E7" s="22">
        <v>284681</v>
      </c>
      <c r="F7" s="22">
        <v>80655</v>
      </c>
      <c r="G7" s="22">
        <v>57588</v>
      </c>
      <c r="H7" s="159">
        <v>93600</v>
      </c>
      <c r="I7" s="22">
        <v>53916</v>
      </c>
      <c r="J7" s="110">
        <v>68386</v>
      </c>
      <c r="K7" s="398" t="s">
        <v>553</v>
      </c>
      <c r="L7" s="398"/>
    </row>
    <row r="8" spans="1:13">
      <c r="A8" s="61" t="s">
        <v>70</v>
      </c>
      <c r="B8" s="23">
        <v>389479</v>
      </c>
      <c r="C8" s="22">
        <v>439174</v>
      </c>
      <c r="D8" s="22">
        <v>524646</v>
      </c>
      <c r="E8" s="22">
        <v>538307</v>
      </c>
      <c r="F8" s="22">
        <v>118674</v>
      </c>
      <c r="G8" s="22">
        <v>135347</v>
      </c>
      <c r="H8" s="159">
        <v>153115</v>
      </c>
      <c r="I8" s="22">
        <v>132888</v>
      </c>
      <c r="J8" s="110">
        <v>134493</v>
      </c>
      <c r="K8" s="398" t="s">
        <v>554</v>
      </c>
      <c r="L8" s="398"/>
    </row>
    <row r="9" spans="1:13">
      <c r="A9" s="61" t="s">
        <v>71</v>
      </c>
      <c r="B9" s="23">
        <v>723291</v>
      </c>
      <c r="C9" s="22">
        <v>879425</v>
      </c>
      <c r="D9" s="22">
        <v>1051732</v>
      </c>
      <c r="E9" s="22">
        <v>1243047</v>
      </c>
      <c r="F9" s="22">
        <v>287479</v>
      </c>
      <c r="G9" s="22">
        <v>304000</v>
      </c>
      <c r="H9" s="159">
        <v>314416</v>
      </c>
      <c r="I9" s="22">
        <v>337737</v>
      </c>
      <c r="J9" s="110">
        <v>350762</v>
      </c>
      <c r="K9" s="398" t="s">
        <v>555</v>
      </c>
      <c r="L9" s="398"/>
    </row>
    <row r="10" spans="1:13">
      <c r="A10" s="61" t="s">
        <v>72</v>
      </c>
      <c r="B10" s="23">
        <v>57430</v>
      </c>
      <c r="C10" s="22">
        <v>64956</v>
      </c>
      <c r="D10" s="22">
        <v>60377</v>
      </c>
      <c r="E10" s="22">
        <v>63952</v>
      </c>
      <c r="F10" s="22">
        <v>13952</v>
      </c>
      <c r="G10" s="22">
        <v>14230</v>
      </c>
      <c r="H10" s="159">
        <v>16051</v>
      </c>
      <c r="I10" s="22">
        <v>20004</v>
      </c>
      <c r="J10" s="110">
        <v>15499</v>
      </c>
      <c r="K10" s="395" t="s">
        <v>556</v>
      </c>
      <c r="L10" s="395"/>
    </row>
    <row r="11" spans="1:13">
      <c r="A11" s="61" t="s">
        <v>73</v>
      </c>
      <c r="B11" s="23">
        <v>53642</v>
      </c>
      <c r="C11" s="22">
        <v>60637</v>
      </c>
      <c r="D11" s="22">
        <v>64847</v>
      </c>
      <c r="E11" s="22">
        <v>74195</v>
      </c>
      <c r="F11" s="22">
        <v>16459</v>
      </c>
      <c r="G11" s="22">
        <v>15413</v>
      </c>
      <c r="H11" s="159">
        <v>20142</v>
      </c>
      <c r="I11" s="22">
        <v>22328</v>
      </c>
      <c r="J11" s="110">
        <v>18817</v>
      </c>
      <c r="K11" s="395" t="s">
        <v>557</v>
      </c>
      <c r="L11" s="395"/>
    </row>
    <row r="12" spans="1:13">
      <c r="A12" s="61" t="s">
        <v>74</v>
      </c>
      <c r="B12" s="23">
        <v>651804</v>
      </c>
      <c r="C12" s="22">
        <v>723701</v>
      </c>
      <c r="D12" s="22">
        <v>724526</v>
      </c>
      <c r="E12" s="22">
        <v>864162</v>
      </c>
      <c r="F12" s="22">
        <v>209960</v>
      </c>
      <c r="G12" s="22">
        <v>189555</v>
      </c>
      <c r="H12" s="110">
        <v>159658</v>
      </c>
      <c r="I12" s="22">
        <v>307257</v>
      </c>
      <c r="J12" s="110">
        <v>269971</v>
      </c>
      <c r="K12" s="395" t="s">
        <v>558</v>
      </c>
      <c r="L12" s="395"/>
    </row>
    <row r="13" spans="1:13">
      <c r="A13" s="61" t="s">
        <v>75</v>
      </c>
      <c r="B13" s="23">
        <v>185023</v>
      </c>
      <c r="C13" s="22">
        <v>221845</v>
      </c>
      <c r="D13" s="22">
        <v>210236</v>
      </c>
      <c r="E13" s="22">
        <v>258638</v>
      </c>
      <c r="F13" s="22">
        <v>62802</v>
      </c>
      <c r="G13" s="22">
        <v>54711</v>
      </c>
      <c r="H13" s="110">
        <v>55795</v>
      </c>
      <c r="I13" s="22">
        <v>85549</v>
      </c>
      <c r="J13" s="110">
        <v>73961</v>
      </c>
      <c r="K13" s="395" t="s">
        <v>559</v>
      </c>
      <c r="L13" s="395"/>
    </row>
    <row r="14" spans="1:13">
      <c r="A14" s="62" t="s">
        <v>76</v>
      </c>
      <c r="B14" s="59">
        <v>40831</v>
      </c>
      <c r="C14" s="59">
        <v>66865</v>
      </c>
      <c r="D14" s="59">
        <v>50567</v>
      </c>
      <c r="E14" s="59">
        <v>62050</v>
      </c>
      <c r="F14" s="59">
        <v>14365</v>
      </c>
      <c r="G14" s="59">
        <v>15554</v>
      </c>
      <c r="H14" s="59">
        <v>12330</v>
      </c>
      <c r="I14" s="59">
        <v>19946</v>
      </c>
      <c r="J14" s="59">
        <v>574</v>
      </c>
      <c r="K14" s="399" t="s">
        <v>560</v>
      </c>
      <c r="L14" s="399"/>
    </row>
    <row r="15" spans="1:13">
      <c r="A15" s="233" t="s">
        <v>275</v>
      </c>
      <c r="B15" s="299"/>
      <c r="C15" s="299"/>
      <c r="D15" s="299"/>
      <c r="E15" s="299"/>
      <c r="G15" s="22"/>
      <c r="H15" s="160"/>
      <c r="J15" s="394" t="s">
        <v>549</v>
      </c>
      <c r="K15" s="394"/>
      <c r="L15" s="394"/>
    </row>
    <row r="16" spans="1:13">
      <c r="A16" s="354" t="s">
        <v>756</v>
      </c>
      <c r="J16" s="400" t="s">
        <v>755</v>
      </c>
      <c r="K16" s="400"/>
      <c r="L16" s="400"/>
    </row>
    <row r="17" spans="1:12">
      <c r="A17" s="300"/>
      <c r="B17" s="300"/>
      <c r="C17" s="300"/>
      <c r="D17" s="300"/>
      <c r="E17" s="300"/>
      <c r="J17" s="180"/>
      <c r="K17" s="110"/>
      <c r="L17" s="110"/>
    </row>
  </sheetData>
  <mergeCells count="20">
    <mergeCell ref="K12:L12"/>
    <mergeCell ref="K13:L13"/>
    <mergeCell ref="K14:L14"/>
    <mergeCell ref="J15:L15"/>
    <mergeCell ref="J16:L16"/>
    <mergeCell ref="K11:L11"/>
    <mergeCell ref="A1:L1"/>
    <mergeCell ref="A2:L2"/>
    <mergeCell ref="A4:A5"/>
    <mergeCell ref="B4:B5"/>
    <mergeCell ref="C4:C5"/>
    <mergeCell ref="D4:D5"/>
    <mergeCell ref="E4:E5"/>
    <mergeCell ref="F4:I4"/>
    <mergeCell ref="K4:L5"/>
    <mergeCell ref="K6:L6"/>
    <mergeCell ref="K7:L7"/>
    <mergeCell ref="K8:L8"/>
    <mergeCell ref="K9:L9"/>
    <mergeCell ref="K10:L10"/>
  </mergeCells>
  <hyperlinks>
    <hyperlink ref="J3" location="Content!A1" display="contents"/>
  </hyperlinks>
  <pageMargins left="0.7" right="0.7" top="0.75" bottom="0.75" header="0.3" footer="0.3"/>
  <pageSetup paperSize="9" scale="6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rightToLeft="1" view="pageBreakPreview" zoomScaleNormal="100" zoomScaleSheetLayoutView="100" workbookViewId="0">
      <selection activeCell="A3" sqref="A3"/>
    </sheetView>
  </sheetViews>
  <sheetFormatPr defaultRowHeight="15"/>
  <cols>
    <col min="1" max="1" width="25.85546875" style="187" customWidth="1"/>
    <col min="2" max="9" width="9.140625" style="187"/>
    <col min="10" max="10" width="10.7109375" style="187" customWidth="1"/>
    <col min="11" max="11" width="21.5703125" style="187" customWidth="1"/>
    <col min="12" max="16384" width="9.140625" style="187"/>
  </cols>
  <sheetData>
    <row r="1" spans="1:12">
      <c r="A1" s="366" t="s">
        <v>561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188"/>
    </row>
    <row r="2" spans="1:12">
      <c r="A2" s="366" t="s">
        <v>562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188"/>
    </row>
    <row r="3" spans="1:12">
      <c r="B3" s="189"/>
      <c r="C3" s="189"/>
      <c r="J3" s="12" t="s">
        <v>52</v>
      </c>
    </row>
    <row r="4" spans="1:12">
      <c r="A4" s="385" t="s">
        <v>9</v>
      </c>
      <c r="B4" s="385">
        <v>2014</v>
      </c>
      <c r="C4" s="385">
        <v>2015</v>
      </c>
      <c r="D4" s="385">
        <v>2016</v>
      </c>
      <c r="E4" s="385">
        <v>2017</v>
      </c>
      <c r="F4" s="386">
        <v>2017</v>
      </c>
      <c r="G4" s="386"/>
      <c r="H4" s="386"/>
      <c r="I4" s="386"/>
      <c r="J4" s="234">
        <v>2018</v>
      </c>
      <c r="K4" s="387" t="s">
        <v>529</v>
      </c>
    </row>
    <row r="5" spans="1:12" ht="25.5">
      <c r="A5" s="385"/>
      <c r="B5" s="385"/>
      <c r="C5" s="385"/>
      <c r="D5" s="385"/>
      <c r="E5" s="385"/>
      <c r="F5" s="289" t="s">
        <v>367</v>
      </c>
      <c r="G5" s="289" t="s">
        <v>368</v>
      </c>
      <c r="H5" s="289" t="s">
        <v>369</v>
      </c>
      <c r="I5" s="289" t="s">
        <v>370</v>
      </c>
      <c r="J5" s="289" t="s">
        <v>367</v>
      </c>
      <c r="K5" s="387"/>
    </row>
    <row r="6" spans="1:12">
      <c r="A6" s="31" t="s">
        <v>155</v>
      </c>
      <c r="B6" s="31"/>
      <c r="C6" s="31"/>
      <c r="D6" s="31"/>
      <c r="E6" s="31"/>
      <c r="F6" s="31"/>
      <c r="G6" s="31"/>
      <c r="H6" s="31"/>
      <c r="I6" s="31"/>
      <c r="J6" s="31"/>
      <c r="K6" s="301" t="s">
        <v>563</v>
      </c>
    </row>
    <row r="7" spans="1:12">
      <c r="A7" s="21" t="s">
        <v>156</v>
      </c>
      <c r="B7" s="24">
        <v>1652283</v>
      </c>
      <c r="C7" s="24">
        <v>1753222</v>
      </c>
      <c r="D7" s="24">
        <v>1805190</v>
      </c>
      <c r="E7" s="24">
        <f>F7+G7+I7+H7</f>
        <v>1529150</v>
      </c>
      <c r="F7" s="24">
        <v>462395</v>
      </c>
      <c r="G7" s="24">
        <v>463414</v>
      </c>
      <c r="H7" s="24">
        <v>284549</v>
      </c>
      <c r="I7" s="24">
        <v>318792</v>
      </c>
      <c r="J7" s="24">
        <v>365202</v>
      </c>
      <c r="K7" s="291" t="s">
        <v>564</v>
      </c>
    </row>
    <row r="8" spans="1:12">
      <c r="A8" s="21" t="s">
        <v>157</v>
      </c>
      <c r="B8" s="24">
        <v>574004</v>
      </c>
      <c r="C8" s="24">
        <v>686811</v>
      </c>
      <c r="D8" s="24">
        <v>707983</v>
      </c>
      <c r="E8" s="24">
        <f t="shared" ref="E8:E14" si="0">F8+G8+I8+H8</f>
        <v>705680</v>
      </c>
      <c r="F8" s="24">
        <v>166795</v>
      </c>
      <c r="G8" s="24">
        <v>148439</v>
      </c>
      <c r="H8" s="24">
        <v>221198</v>
      </c>
      <c r="I8" s="24">
        <v>169248</v>
      </c>
      <c r="J8" s="24">
        <v>160927</v>
      </c>
      <c r="K8" s="291" t="s">
        <v>565</v>
      </c>
    </row>
    <row r="9" spans="1:12">
      <c r="A9" s="21" t="s">
        <v>158</v>
      </c>
      <c r="B9" s="24">
        <v>4009320</v>
      </c>
      <c r="C9" s="24">
        <v>4839961</v>
      </c>
      <c r="D9" s="24">
        <v>5114609</v>
      </c>
      <c r="E9" s="24">
        <f t="shared" si="0"/>
        <v>4995176</v>
      </c>
      <c r="F9" s="24">
        <v>1349433</v>
      </c>
      <c r="G9" s="24">
        <v>1204482</v>
      </c>
      <c r="H9" s="24">
        <v>1355190</v>
      </c>
      <c r="I9" s="24">
        <v>1086071</v>
      </c>
      <c r="J9" s="24">
        <v>1197477</v>
      </c>
      <c r="K9" s="291" t="s">
        <v>566</v>
      </c>
    </row>
    <row r="10" spans="1:12">
      <c r="A10" s="21" t="s">
        <v>134</v>
      </c>
      <c r="B10" s="24">
        <v>2324205</v>
      </c>
      <c r="C10" s="24">
        <v>2825223</v>
      </c>
      <c r="D10" s="24">
        <v>2852072</v>
      </c>
      <c r="E10" s="24">
        <f t="shared" si="0"/>
        <v>2851746</v>
      </c>
      <c r="F10" s="24">
        <v>694593</v>
      </c>
      <c r="G10" s="24">
        <v>636956</v>
      </c>
      <c r="H10" s="24">
        <v>814990</v>
      </c>
      <c r="I10" s="24">
        <v>705207</v>
      </c>
      <c r="J10" s="24">
        <v>680966</v>
      </c>
      <c r="K10" s="291" t="s">
        <v>558</v>
      </c>
    </row>
    <row r="11" spans="1:12">
      <c r="A11" s="21" t="s">
        <v>135</v>
      </c>
      <c r="B11" s="24">
        <v>471701</v>
      </c>
      <c r="C11" s="24">
        <v>537486</v>
      </c>
      <c r="D11" s="24">
        <v>635293</v>
      </c>
      <c r="E11" s="24">
        <f t="shared" si="0"/>
        <v>652836</v>
      </c>
      <c r="F11" s="24">
        <v>147672</v>
      </c>
      <c r="G11" s="24">
        <v>154559</v>
      </c>
      <c r="H11" s="24">
        <v>177591</v>
      </c>
      <c r="I11" s="24">
        <v>173014</v>
      </c>
      <c r="J11" s="24">
        <v>120049</v>
      </c>
      <c r="K11" s="291" t="s">
        <v>567</v>
      </c>
    </row>
    <row r="12" spans="1:12">
      <c r="A12" s="21" t="s">
        <v>159</v>
      </c>
      <c r="B12" s="24">
        <v>75213</v>
      </c>
      <c r="C12" s="24">
        <v>72579</v>
      </c>
      <c r="D12" s="24">
        <v>89781</v>
      </c>
      <c r="E12" s="24">
        <f>F12</f>
        <v>25012</v>
      </c>
      <c r="F12" s="24">
        <v>25012</v>
      </c>
      <c r="G12" s="146" t="s">
        <v>27</v>
      </c>
      <c r="H12" s="146" t="s">
        <v>27</v>
      </c>
      <c r="I12" s="146" t="s">
        <v>27</v>
      </c>
      <c r="J12" s="146" t="s">
        <v>27</v>
      </c>
      <c r="K12" s="291" t="s">
        <v>568</v>
      </c>
    </row>
    <row r="13" spans="1:12">
      <c r="A13" s="21" t="s">
        <v>160</v>
      </c>
      <c r="B13" s="24">
        <v>270162</v>
      </c>
      <c r="C13" s="24">
        <v>313222</v>
      </c>
      <c r="D13" s="24">
        <v>318721</v>
      </c>
      <c r="E13" s="24">
        <f t="shared" si="0"/>
        <v>281123</v>
      </c>
      <c r="F13" s="24">
        <v>59469</v>
      </c>
      <c r="G13" s="24">
        <v>69719</v>
      </c>
      <c r="H13" s="24">
        <v>83293</v>
      </c>
      <c r="I13" s="24">
        <v>68642</v>
      </c>
      <c r="J13" s="24">
        <v>57257</v>
      </c>
      <c r="K13" s="291" t="s">
        <v>569</v>
      </c>
    </row>
    <row r="14" spans="1:12">
      <c r="A14" s="21" t="s">
        <v>161</v>
      </c>
      <c r="B14" s="24">
        <v>418283</v>
      </c>
      <c r="C14" s="24">
        <v>532518</v>
      </c>
      <c r="D14" s="24">
        <v>610998</v>
      </c>
      <c r="E14" s="24">
        <f t="shared" si="0"/>
        <v>632415</v>
      </c>
      <c r="F14" s="24">
        <v>146626</v>
      </c>
      <c r="G14" s="24">
        <v>167374</v>
      </c>
      <c r="H14" s="24">
        <v>173421</v>
      </c>
      <c r="I14" s="24">
        <v>144994</v>
      </c>
      <c r="J14" s="24">
        <v>144573</v>
      </c>
      <c r="K14" s="291" t="s">
        <v>570</v>
      </c>
    </row>
    <row r="15" spans="1:12">
      <c r="A15" s="21" t="s">
        <v>60</v>
      </c>
      <c r="B15" s="24">
        <v>2708</v>
      </c>
      <c r="C15" s="24">
        <v>3541</v>
      </c>
      <c r="D15" s="24">
        <v>4367</v>
      </c>
      <c r="E15" s="24">
        <f>G15+H15+I15</f>
        <v>4907</v>
      </c>
      <c r="F15" s="146" t="s">
        <v>27</v>
      </c>
      <c r="G15" s="24">
        <v>1053</v>
      </c>
      <c r="H15" s="24">
        <v>1615</v>
      </c>
      <c r="I15" s="24">
        <v>2239</v>
      </c>
      <c r="J15" s="24">
        <v>2847</v>
      </c>
      <c r="K15" s="291" t="s">
        <v>536</v>
      </c>
    </row>
    <row r="16" spans="1:12">
      <c r="A16" s="31" t="s">
        <v>162</v>
      </c>
      <c r="B16" s="31"/>
      <c r="C16" s="31"/>
      <c r="D16" s="31"/>
      <c r="E16" s="31"/>
      <c r="F16" s="31"/>
      <c r="G16" s="31"/>
      <c r="H16" s="31"/>
      <c r="I16" s="31"/>
      <c r="J16" s="31"/>
      <c r="K16" s="301" t="s">
        <v>571</v>
      </c>
    </row>
    <row r="17" spans="1:11">
      <c r="A17" s="21" t="s">
        <v>156</v>
      </c>
      <c r="B17" s="24">
        <v>1723745</v>
      </c>
      <c r="C17" s="24">
        <v>1839812</v>
      </c>
      <c r="D17" s="24">
        <v>1909195</v>
      </c>
      <c r="E17" s="24">
        <f>F17+G17+H17+I17</f>
        <v>1543583</v>
      </c>
      <c r="F17" s="24">
        <v>492259</v>
      </c>
      <c r="G17" s="24">
        <v>425624</v>
      </c>
      <c r="H17" s="24">
        <v>306047</v>
      </c>
      <c r="I17" s="24">
        <v>319653</v>
      </c>
      <c r="J17" s="24">
        <v>329249</v>
      </c>
      <c r="K17" s="291" t="s">
        <v>564</v>
      </c>
    </row>
    <row r="18" spans="1:11">
      <c r="A18" s="21" t="s">
        <v>157</v>
      </c>
      <c r="B18" s="24">
        <v>559548</v>
      </c>
      <c r="C18" s="24">
        <v>675768</v>
      </c>
      <c r="D18" s="24">
        <v>708865</v>
      </c>
      <c r="E18" s="24">
        <f t="shared" ref="E18:E24" si="1">F18+G18+H18+I18</f>
        <v>711669</v>
      </c>
      <c r="F18" s="24">
        <v>169394</v>
      </c>
      <c r="G18" s="24">
        <v>178110</v>
      </c>
      <c r="H18" s="24">
        <v>206518</v>
      </c>
      <c r="I18" s="24">
        <v>157647</v>
      </c>
      <c r="J18" s="24">
        <v>158300</v>
      </c>
      <c r="K18" s="291" t="s">
        <v>565</v>
      </c>
    </row>
    <row r="19" spans="1:11">
      <c r="A19" s="21" t="s">
        <v>158</v>
      </c>
      <c r="B19" s="24">
        <v>3942482</v>
      </c>
      <c r="C19" s="24">
        <v>4628598</v>
      </c>
      <c r="D19" s="24">
        <v>4956530</v>
      </c>
      <c r="E19" s="24">
        <f t="shared" si="1"/>
        <v>4927300</v>
      </c>
      <c r="F19" s="24">
        <v>1241240</v>
      </c>
      <c r="G19" s="24">
        <v>1218074</v>
      </c>
      <c r="H19" s="24">
        <v>1267649</v>
      </c>
      <c r="I19" s="24">
        <v>1200337</v>
      </c>
      <c r="J19" s="24">
        <v>1176214</v>
      </c>
      <c r="K19" s="291" t="s">
        <v>566</v>
      </c>
    </row>
    <row r="20" spans="1:11">
      <c r="A20" s="21" t="s">
        <v>134</v>
      </c>
      <c r="B20" s="24">
        <v>2359144</v>
      </c>
      <c r="C20" s="24">
        <v>2917315</v>
      </c>
      <c r="D20" s="24">
        <v>2947608</v>
      </c>
      <c r="E20" s="24">
        <f t="shared" si="1"/>
        <v>2934192</v>
      </c>
      <c r="F20" s="24">
        <v>753202</v>
      </c>
      <c r="G20" s="24">
        <v>758091</v>
      </c>
      <c r="H20" s="24">
        <v>816179</v>
      </c>
      <c r="I20" s="24">
        <v>606720</v>
      </c>
      <c r="J20" s="24">
        <v>730594</v>
      </c>
      <c r="K20" s="291" t="s">
        <v>558</v>
      </c>
    </row>
    <row r="21" spans="1:11">
      <c r="A21" s="21" t="s">
        <v>135</v>
      </c>
      <c r="B21" s="24">
        <v>478396</v>
      </c>
      <c r="C21" s="24">
        <v>598668</v>
      </c>
      <c r="D21" s="24">
        <v>691663</v>
      </c>
      <c r="E21" s="24">
        <f t="shared" si="1"/>
        <v>669497</v>
      </c>
      <c r="F21" s="24">
        <v>172362</v>
      </c>
      <c r="G21" s="24">
        <v>156188</v>
      </c>
      <c r="H21" s="24">
        <v>197536</v>
      </c>
      <c r="I21" s="24">
        <v>143411</v>
      </c>
      <c r="J21" s="24">
        <v>155858</v>
      </c>
      <c r="K21" s="291" t="s">
        <v>567</v>
      </c>
    </row>
    <row r="22" spans="1:11">
      <c r="A22" s="21" t="s">
        <v>159</v>
      </c>
      <c r="B22" s="24">
        <v>76390</v>
      </c>
      <c r="C22" s="24">
        <v>76815</v>
      </c>
      <c r="D22" s="24">
        <v>90026</v>
      </c>
      <c r="E22" s="24">
        <f>F22</f>
        <v>24573</v>
      </c>
      <c r="F22" s="24">
        <v>24573</v>
      </c>
      <c r="G22" s="146" t="s">
        <v>27</v>
      </c>
      <c r="H22" s="146" t="s">
        <v>27</v>
      </c>
      <c r="I22" s="146" t="s">
        <v>27</v>
      </c>
      <c r="J22" s="146" t="s">
        <v>27</v>
      </c>
      <c r="K22" s="291" t="s">
        <v>568</v>
      </c>
    </row>
    <row r="23" spans="1:11">
      <c r="A23" s="21" t="s">
        <v>160</v>
      </c>
      <c r="B23" s="24">
        <v>242117</v>
      </c>
      <c r="C23" s="24">
        <v>289595</v>
      </c>
      <c r="D23" s="24">
        <v>301343</v>
      </c>
      <c r="E23" s="24">
        <f t="shared" si="1"/>
        <v>265693</v>
      </c>
      <c r="F23" s="24">
        <v>58947</v>
      </c>
      <c r="G23" s="24">
        <v>67275</v>
      </c>
      <c r="H23" s="24">
        <v>76024</v>
      </c>
      <c r="I23" s="24">
        <v>63447</v>
      </c>
      <c r="J23" s="24">
        <v>53504</v>
      </c>
      <c r="K23" s="291" t="s">
        <v>569</v>
      </c>
    </row>
    <row r="24" spans="1:11">
      <c r="A24" s="21" t="s">
        <v>161</v>
      </c>
      <c r="B24" s="24">
        <v>397766</v>
      </c>
      <c r="C24" s="24">
        <v>528297</v>
      </c>
      <c r="D24" s="24">
        <v>603853</v>
      </c>
      <c r="E24" s="24">
        <f t="shared" si="1"/>
        <v>636026</v>
      </c>
      <c r="F24" s="24">
        <v>164614</v>
      </c>
      <c r="G24" s="24">
        <v>124516</v>
      </c>
      <c r="H24" s="24">
        <v>183680</v>
      </c>
      <c r="I24" s="24">
        <v>163216</v>
      </c>
      <c r="J24" s="24">
        <v>157067</v>
      </c>
      <c r="K24" s="291" t="s">
        <v>570</v>
      </c>
    </row>
    <row r="25" spans="1:11">
      <c r="A25" s="28" t="s">
        <v>60</v>
      </c>
      <c r="B25" s="29">
        <v>2815</v>
      </c>
      <c r="C25" s="29">
        <v>3689</v>
      </c>
      <c r="D25" s="29">
        <v>4288</v>
      </c>
      <c r="E25" s="108">
        <f t="shared" ref="E25" si="2">SUM(F25:I25)</f>
        <v>5146</v>
      </c>
      <c r="F25" s="147" t="s">
        <v>27</v>
      </c>
      <c r="G25" s="29">
        <v>1173</v>
      </c>
      <c r="H25" s="29">
        <v>1738</v>
      </c>
      <c r="I25" s="29">
        <v>2235</v>
      </c>
      <c r="J25" s="108">
        <v>2090</v>
      </c>
      <c r="K25" s="302" t="s">
        <v>536</v>
      </c>
    </row>
    <row r="26" spans="1:11">
      <c r="A26" s="2" t="s">
        <v>276</v>
      </c>
      <c r="B26" s="14"/>
      <c r="C26" s="14"/>
      <c r="D26" s="14"/>
      <c r="F26" s="148"/>
      <c r="K26" s="187" t="s">
        <v>572</v>
      </c>
    </row>
    <row r="27" spans="1:11">
      <c r="A27" s="161" t="s">
        <v>277</v>
      </c>
      <c r="F27" s="148"/>
      <c r="K27" s="161" t="s">
        <v>573</v>
      </c>
    </row>
    <row r="29" spans="1:11" ht="13.5" customHeight="1"/>
  </sheetData>
  <mergeCells count="9">
    <mergeCell ref="A1:K1"/>
    <mergeCell ref="A2:K2"/>
    <mergeCell ref="A4:A5"/>
    <mergeCell ref="B4:B5"/>
    <mergeCell ref="C4:C5"/>
    <mergeCell ref="D4:D5"/>
    <mergeCell ref="E4:E5"/>
    <mergeCell ref="F4:I4"/>
    <mergeCell ref="K4:K5"/>
  </mergeCells>
  <hyperlinks>
    <hyperlink ref="J3" location="Content!A1" display="contents"/>
  </hyperlinks>
  <pageMargins left="0.7" right="0.7" top="0.75" bottom="0.75" header="0.3" footer="0.3"/>
  <pageSetup paperSize="9" scale="6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rightToLeft="1" view="pageBreakPreview" zoomScaleNormal="100" zoomScaleSheetLayoutView="100" workbookViewId="0">
      <selection activeCell="A3" sqref="A3"/>
    </sheetView>
  </sheetViews>
  <sheetFormatPr defaultRowHeight="15"/>
  <cols>
    <col min="1" max="1" width="26.42578125" style="187" bestFit="1" customWidth="1"/>
    <col min="2" max="5" width="9.140625" style="187"/>
    <col min="6" max="6" width="10" style="187" bestFit="1" customWidth="1"/>
    <col min="7" max="10" width="9.140625" style="187"/>
    <col min="11" max="11" width="35.140625" style="187" bestFit="1" customWidth="1"/>
    <col min="12" max="16384" width="9.140625" style="187"/>
  </cols>
  <sheetData>
    <row r="1" spans="1:12" ht="15" customHeight="1">
      <c r="A1" s="365" t="s">
        <v>779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188"/>
    </row>
    <row r="2" spans="1:12">
      <c r="A2" s="401" t="s">
        <v>780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304"/>
    </row>
    <row r="3" spans="1:12">
      <c r="B3" s="189"/>
      <c r="C3" s="189"/>
      <c r="E3" s="12"/>
      <c r="F3" s="189"/>
      <c r="I3" s="12"/>
      <c r="J3" s="12" t="s">
        <v>52</v>
      </c>
    </row>
    <row r="4" spans="1:12">
      <c r="A4" s="385" t="s">
        <v>9</v>
      </c>
      <c r="B4" s="385">
        <v>2014</v>
      </c>
      <c r="C4" s="385">
        <v>2015</v>
      </c>
      <c r="D4" s="385">
        <v>2016</v>
      </c>
      <c r="E4" s="402">
        <v>2017</v>
      </c>
      <c r="F4" s="403">
        <v>2017</v>
      </c>
      <c r="G4" s="386"/>
      <c r="H4" s="386"/>
      <c r="I4" s="386"/>
      <c r="J4" s="234">
        <v>2018</v>
      </c>
      <c r="K4" s="387" t="s">
        <v>529</v>
      </c>
    </row>
    <row r="5" spans="1:12" ht="25.5">
      <c r="A5" s="385"/>
      <c r="B5" s="385"/>
      <c r="C5" s="385"/>
      <c r="D5" s="385"/>
      <c r="E5" s="402"/>
      <c r="F5" s="289" t="s">
        <v>367</v>
      </c>
      <c r="G5" s="289" t="s">
        <v>368</v>
      </c>
      <c r="H5" s="289" t="s">
        <v>369</v>
      </c>
      <c r="I5" s="289" t="s">
        <v>370</v>
      </c>
      <c r="J5" s="289" t="s">
        <v>367</v>
      </c>
      <c r="K5" s="387"/>
    </row>
    <row r="6" spans="1:12">
      <c r="A6" s="31" t="s">
        <v>149</v>
      </c>
      <c r="B6" s="32"/>
      <c r="C6" s="32"/>
      <c r="D6" s="32"/>
      <c r="E6" s="33"/>
      <c r="F6" s="33"/>
      <c r="G6" s="33"/>
      <c r="H6" s="33"/>
      <c r="I6" s="33"/>
      <c r="J6" s="33"/>
      <c r="K6" s="303" t="s">
        <v>575</v>
      </c>
    </row>
    <row r="7" spans="1:12">
      <c r="A7" s="35" t="s">
        <v>238</v>
      </c>
      <c r="B7" s="37">
        <v>431138</v>
      </c>
      <c r="C7" s="37">
        <v>458565</v>
      </c>
      <c r="D7" s="37">
        <v>445860</v>
      </c>
      <c r="E7" s="37">
        <v>408574</v>
      </c>
      <c r="F7" s="37">
        <v>106055</v>
      </c>
      <c r="G7" s="37">
        <v>99605</v>
      </c>
      <c r="H7" s="37">
        <v>106911</v>
      </c>
      <c r="I7" s="37">
        <v>96003</v>
      </c>
      <c r="J7" s="37">
        <v>79936</v>
      </c>
      <c r="K7" s="305" t="s">
        <v>576</v>
      </c>
    </row>
    <row r="8" spans="1:12">
      <c r="A8" s="35" t="s">
        <v>239</v>
      </c>
      <c r="B8" s="37">
        <v>365927</v>
      </c>
      <c r="C8" s="37">
        <v>368898</v>
      </c>
      <c r="D8" s="37">
        <v>354007</v>
      </c>
      <c r="E8" s="37">
        <v>325716</v>
      </c>
      <c r="F8" s="37">
        <v>83285</v>
      </c>
      <c r="G8" s="37">
        <v>79426</v>
      </c>
      <c r="H8" s="37">
        <v>85241</v>
      </c>
      <c r="I8" s="37">
        <v>77764</v>
      </c>
      <c r="J8" s="37">
        <v>62557</v>
      </c>
      <c r="K8" s="305" t="s">
        <v>577</v>
      </c>
    </row>
    <row r="9" spans="1:12">
      <c r="A9" s="31" t="s">
        <v>148</v>
      </c>
      <c r="B9" s="31"/>
      <c r="C9" s="31"/>
      <c r="D9" s="31"/>
      <c r="E9" s="32"/>
      <c r="F9" s="33"/>
      <c r="G9" s="33"/>
      <c r="H9" s="33"/>
      <c r="I9" s="33"/>
      <c r="J9" s="33"/>
      <c r="K9" s="303" t="s">
        <v>578</v>
      </c>
    </row>
    <row r="10" spans="1:12">
      <c r="A10" s="35" t="s">
        <v>151</v>
      </c>
      <c r="B10" s="37">
        <v>150</v>
      </c>
      <c r="C10" s="37">
        <v>217</v>
      </c>
      <c r="D10" s="37">
        <v>156</v>
      </c>
      <c r="E10" s="37">
        <v>445</v>
      </c>
      <c r="F10" s="37">
        <v>224</v>
      </c>
      <c r="G10" s="37">
        <v>27</v>
      </c>
      <c r="H10" s="37">
        <v>135</v>
      </c>
      <c r="I10" s="37">
        <v>59</v>
      </c>
      <c r="J10" s="37">
        <v>49</v>
      </c>
      <c r="K10" s="305" t="s">
        <v>576</v>
      </c>
    </row>
    <row r="11" spans="1:12">
      <c r="A11" s="35" t="s">
        <v>152</v>
      </c>
      <c r="B11" s="37">
        <v>121</v>
      </c>
      <c r="C11" s="37">
        <v>868</v>
      </c>
      <c r="D11" s="37">
        <v>440</v>
      </c>
      <c r="E11" s="37">
        <v>732</v>
      </c>
      <c r="F11" s="37">
        <v>270</v>
      </c>
      <c r="G11" s="37">
        <v>139</v>
      </c>
      <c r="H11" s="37">
        <v>120</v>
      </c>
      <c r="I11" s="37">
        <v>203</v>
      </c>
      <c r="J11" s="37">
        <v>64</v>
      </c>
      <c r="K11" s="305" t="s">
        <v>577</v>
      </c>
    </row>
    <row r="12" spans="1:12">
      <c r="A12" s="31" t="s">
        <v>149</v>
      </c>
      <c r="B12" s="32"/>
      <c r="C12" s="32"/>
      <c r="D12" s="32"/>
      <c r="E12" s="32"/>
      <c r="F12" s="33"/>
      <c r="G12" s="33"/>
      <c r="H12" s="33"/>
      <c r="I12" s="33"/>
      <c r="J12" s="33"/>
      <c r="K12" s="303" t="s">
        <v>575</v>
      </c>
    </row>
    <row r="13" spans="1:12">
      <c r="A13" s="35" t="s">
        <v>153</v>
      </c>
      <c r="B13" s="37">
        <v>3092.5059999999999</v>
      </c>
      <c r="C13" s="37">
        <v>3975</v>
      </c>
      <c r="D13" s="37">
        <v>5433</v>
      </c>
      <c r="E13" s="37">
        <v>6973</v>
      </c>
      <c r="F13" s="37">
        <v>2027</v>
      </c>
      <c r="G13" s="37">
        <v>1664</v>
      </c>
      <c r="H13" s="37">
        <v>1614</v>
      </c>
      <c r="I13" s="37">
        <v>1668</v>
      </c>
      <c r="J13" s="37">
        <v>1485</v>
      </c>
      <c r="K13" s="305" t="s">
        <v>579</v>
      </c>
    </row>
    <row r="14" spans="1:12">
      <c r="A14" s="35" t="s">
        <v>154</v>
      </c>
      <c r="B14" s="37">
        <v>5907.0839999999998</v>
      </c>
      <c r="C14" s="37">
        <v>6113</v>
      </c>
      <c r="D14" s="37">
        <v>7847</v>
      </c>
      <c r="E14" s="37">
        <v>7651</v>
      </c>
      <c r="F14" s="162">
        <v>2133</v>
      </c>
      <c r="G14" s="37">
        <v>2017</v>
      </c>
      <c r="H14" s="37">
        <v>1730</v>
      </c>
      <c r="I14" s="37">
        <v>1771</v>
      </c>
      <c r="J14" s="37">
        <v>1587</v>
      </c>
      <c r="K14" s="305" t="s">
        <v>580</v>
      </c>
    </row>
    <row r="15" spans="1:12">
      <c r="A15" s="31" t="s">
        <v>148</v>
      </c>
      <c r="B15" s="32"/>
      <c r="C15" s="32"/>
      <c r="D15" s="32"/>
      <c r="E15" s="32"/>
      <c r="F15" s="33"/>
      <c r="G15" s="33"/>
      <c r="H15" s="33"/>
      <c r="I15" s="33"/>
      <c r="J15" s="33"/>
      <c r="K15" s="303" t="s">
        <v>578</v>
      </c>
    </row>
    <row r="16" spans="1:12">
      <c r="A16" s="35" t="s">
        <v>153</v>
      </c>
      <c r="B16" s="37">
        <v>0</v>
      </c>
      <c r="C16" s="37">
        <v>0</v>
      </c>
      <c r="D16" s="37">
        <v>0</v>
      </c>
      <c r="E16" s="37">
        <f t="shared" ref="E16:E17" si="0">SUM(F16:I16)</f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05" t="s">
        <v>579</v>
      </c>
    </row>
    <row r="17" spans="1:11">
      <c r="A17" s="38" t="s">
        <v>154</v>
      </c>
      <c r="B17" s="39">
        <v>0</v>
      </c>
      <c r="C17" s="39">
        <v>0</v>
      </c>
      <c r="D17" s="39">
        <v>0</v>
      </c>
      <c r="E17" s="163">
        <f t="shared" si="0"/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06" t="s">
        <v>580</v>
      </c>
    </row>
    <row r="18" spans="1:11">
      <c r="A18" s="2" t="s">
        <v>150</v>
      </c>
      <c r="B18" s="14"/>
      <c r="C18" s="14"/>
      <c r="D18" s="14"/>
      <c r="F18" s="14"/>
      <c r="G18" s="14"/>
      <c r="K18" s="2" t="s">
        <v>574</v>
      </c>
    </row>
    <row r="19" spans="1:11">
      <c r="F19" s="37"/>
      <c r="G19" s="37"/>
      <c r="H19" s="37"/>
    </row>
    <row r="20" spans="1:11">
      <c r="F20" s="37"/>
      <c r="G20" s="37"/>
      <c r="H20" s="37"/>
    </row>
    <row r="21" spans="1:11" ht="14.25" customHeight="1">
      <c r="F21" s="33"/>
      <c r="G21" s="33"/>
      <c r="H21" s="33"/>
    </row>
    <row r="22" spans="1:11" ht="7.5" customHeight="1">
      <c r="F22" s="37"/>
      <c r="G22" s="37"/>
      <c r="H22" s="37"/>
    </row>
    <row r="23" spans="1:11" hidden="1">
      <c r="F23" s="37"/>
      <c r="G23" s="37"/>
      <c r="H23" s="37"/>
    </row>
    <row r="24" spans="1:11">
      <c r="F24" s="33"/>
      <c r="G24" s="33"/>
      <c r="H24" s="33"/>
    </row>
    <row r="25" spans="1:11">
      <c r="F25" s="37"/>
      <c r="G25" s="37"/>
      <c r="H25" s="37"/>
    </row>
    <row r="26" spans="1:11">
      <c r="F26" s="37"/>
      <c r="G26" s="37"/>
      <c r="H26" s="37"/>
    </row>
  </sheetData>
  <mergeCells count="9">
    <mergeCell ref="A1:K1"/>
    <mergeCell ref="A2:K2"/>
    <mergeCell ref="A4:A5"/>
    <mergeCell ref="B4:B5"/>
    <mergeCell ref="C4:C5"/>
    <mergeCell ref="D4:D5"/>
    <mergeCell ref="E4:E5"/>
    <mergeCell ref="F4:I4"/>
    <mergeCell ref="K4:K5"/>
  </mergeCells>
  <hyperlinks>
    <hyperlink ref="J3" location="Content!A1" display="contents"/>
  </hyperlinks>
  <pageMargins left="0.7" right="0.7" top="0.75" bottom="0.75" header="0.3" footer="0.3"/>
  <pageSetup paperSize="9" scale="5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rightToLeft="1" view="pageBreakPreview" zoomScale="95" zoomScaleNormal="100" zoomScaleSheetLayoutView="95" workbookViewId="0">
      <selection activeCell="A3" sqref="A3"/>
    </sheetView>
  </sheetViews>
  <sheetFormatPr defaultColWidth="9" defaultRowHeight="15"/>
  <cols>
    <col min="1" max="1" width="40.85546875" style="187" customWidth="1"/>
    <col min="2" max="10" width="9" style="187"/>
    <col min="11" max="11" width="28.85546875" style="187" customWidth="1"/>
    <col min="12" max="16384" width="9" style="187"/>
  </cols>
  <sheetData>
    <row r="1" spans="1:13">
      <c r="A1" s="366" t="s">
        <v>781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188"/>
    </row>
    <row r="2" spans="1:13">
      <c r="A2" s="366" t="s">
        <v>782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188"/>
    </row>
    <row r="3" spans="1:13">
      <c r="E3" s="12"/>
      <c r="J3" s="12" t="s">
        <v>52</v>
      </c>
    </row>
    <row r="4" spans="1:13">
      <c r="A4" s="385" t="s">
        <v>9</v>
      </c>
      <c r="B4" s="385">
        <v>2014</v>
      </c>
      <c r="C4" s="385">
        <v>2015</v>
      </c>
      <c r="D4" s="385">
        <v>2016</v>
      </c>
      <c r="E4" s="402">
        <v>2017</v>
      </c>
      <c r="F4" s="405">
        <v>2017</v>
      </c>
      <c r="G4" s="405"/>
      <c r="H4" s="405"/>
      <c r="I4" s="406"/>
      <c r="J4" s="231">
        <v>2018</v>
      </c>
      <c r="K4" s="407" t="s">
        <v>529</v>
      </c>
    </row>
    <row r="5" spans="1:13" ht="25.5">
      <c r="A5" s="385"/>
      <c r="B5" s="385"/>
      <c r="C5" s="385"/>
      <c r="D5" s="385"/>
      <c r="E5" s="402"/>
      <c r="F5" s="289" t="s">
        <v>367</v>
      </c>
      <c r="G5" s="289" t="s">
        <v>368</v>
      </c>
      <c r="H5" s="289" t="s">
        <v>369</v>
      </c>
      <c r="I5" s="289" t="s">
        <v>370</v>
      </c>
      <c r="J5" s="289" t="s">
        <v>367</v>
      </c>
      <c r="K5" s="407"/>
    </row>
    <row r="6" spans="1:13" ht="30">
      <c r="A6" s="167" t="s">
        <v>77</v>
      </c>
      <c r="B6" s="72">
        <v>64</v>
      </c>
      <c r="C6" s="72">
        <v>65</v>
      </c>
      <c r="D6" s="72">
        <v>65</v>
      </c>
      <c r="E6" s="72">
        <v>66</v>
      </c>
      <c r="F6" s="72">
        <v>65</v>
      </c>
      <c r="G6" s="72">
        <v>64</v>
      </c>
      <c r="H6" s="72">
        <v>64</v>
      </c>
      <c r="I6" s="72">
        <v>66</v>
      </c>
      <c r="J6" s="72">
        <v>66</v>
      </c>
      <c r="K6" s="307" t="s">
        <v>581</v>
      </c>
    </row>
    <row r="7" spans="1:13">
      <c r="A7" s="167" t="s">
        <v>78</v>
      </c>
      <c r="B7" s="72">
        <v>3</v>
      </c>
      <c r="C7" s="72">
        <v>3</v>
      </c>
      <c r="D7" s="72">
        <v>3</v>
      </c>
      <c r="E7" s="72">
        <v>3</v>
      </c>
      <c r="F7" s="72">
        <v>3</v>
      </c>
      <c r="G7" s="72">
        <v>3</v>
      </c>
      <c r="H7" s="72">
        <v>3</v>
      </c>
      <c r="I7" s="72">
        <v>3</v>
      </c>
      <c r="J7" s="72">
        <v>3</v>
      </c>
      <c r="K7" s="307" t="s">
        <v>582</v>
      </c>
    </row>
    <row r="8" spans="1:13" ht="30">
      <c r="A8" s="167" t="s">
        <v>79</v>
      </c>
      <c r="B8" s="73">
        <v>417.766698174</v>
      </c>
      <c r="C8" s="73">
        <v>411.02</v>
      </c>
      <c r="D8" s="73">
        <v>444.24</v>
      </c>
      <c r="E8" s="73">
        <v>457.35</v>
      </c>
      <c r="F8" s="73">
        <v>459.7</v>
      </c>
      <c r="G8" s="73">
        <v>422.4</v>
      </c>
      <c r="H8" s="73">
        <v>423.7</v>
      </c>
      <c r="I8" s="73">
        <v>457.35</v>
      </c>
      <c r="J8" s="73">
        <v>469.84</v>
      </c>
      <c r="K8" s="307" t="s">
        <v>583</v>
      </c>
    </row>
    <row r="9" spans="1:13">
      <c r="A9" s="167" t="s">
        <v>80</v>
      </c>
      <c r="B9" s="73">
        <v>144.64219268599999</v>
      </c>
      <c r="C9" s="73">
        <v>60.23</v>
      </c>
      <c r="D9" s="73">
        <v>48.97</v>
      </c>
      <c r="E9" s="73">
        <v>48.09</v>
      </c>
      <c r="F9" s="73">
        <v>17.399999999999999</v>
      </c>
      <c r="G9" s="103">
        <v>10.8</v>
      </c>
      <c r="H9" s="73">
        <v>9.3000000000000007</v>
      </c>
      <c r="I9" s="73">
        <v>9.91</v>
      </c>
      <c r="J9" s="73">
        <v>8.9960000000000004</v>
      </c>
      <c r="K9" s="307" t="s">
        <v>584</v>
      </c>
    </row>
    <row r="10" spans="1:13" ht="60">
      <c r="A10" s="167" t="s">
        <v>81</v>
      </c>
      <c r="B10" s="74">
        <v>0.69578100178475855</v>
      </c>
      <c r="C10" s="74">
        <v>0.32</v>
      </c>
      <c r="D10" s="74">
        <v>0.33700000000000002</v>
      </c>
      <c r="E10" s="74">
        <v>0.2621</v>
      </c>
      <c r="F10" s="74">
        <v>0.10400000000000001</v>
      </c>
      <c r="G10" s="74">
        <v>6.9000000000000006E-2</v>
      </c>
      <c r="H10" s="74">
        <v>5.7000000000000002E-2</v>
      </c>
      <c r="I10" s="74">
        <v>3.8699999999999998E-2</v>
      </c>
      <c r="J10" s="74">
        <v>4.3200000000000002E-2</v>
      </c>
      <c r="K10" s="307" t="s">
        <v>585</v>
      </c>
    </row>
    <row r="11" spans="1:13">
      <c r="A11" s="164" t="s">
        <v>82</v>
      </c>
      <c r="B11" s="39">
        <v>4528.93</v>
      </c>
      <c r="C11" s="39">
        <v>4307.26</v>
      </c>
      <c r="D11" s="39">
        <v>4546.37</v>
      </c>
      <c r="E11" s="39">
        <v>4398.4399999999996</v>
      </c>
      <c r="F11" s="39">
        <v>4443.5</v>
      </c>
      <c r="G11" s="39">
        <v>4425.3999999999996</v>
      </c>
      <c r="H11" s="39">
        <v>4397.3999999999996</v>
      </c>
      <c r="I11" s="39">
        <v>4398.4399999999996</v>
      </c>
      <c r="J11" s="39">
        <v>4585.3999999999996</v>
      </c>
      <c r="K11" s="308" t="s">
        <v>586</v>
      </c>
    </row>
    <row r="12" spans="1:13" ht="15" customHeight="1">
      <c r="A12" s="148" t="s">
        <v>278</v>
      </c>
      <c r="H12" s="404" t="s">
        <v>587</v>
      </c>
      <c r="I12" s="404"/>
      <c r="J12" s="404"/>
      <c r="K12" s="404"/>
      <c r="L12" s="309"/>
      <c r="M12" s="309"/>
    </row>
  </sheetData>
  <mergeCells count="10">
    <mergeCell ref="H12:K12"/>
    <mergeCell ref="A1:K1"/>
    <mergeCell ref="A2:K2"/>
    <mergeCell ref="A4:A5"/>
    <mergeCell ref="B4:B5"/>
    <mergeCell ref="C4:C5"/>
    <mergeCell ref="D4:D5"/>
    <mergeCell ref="E4:E5"/>
    <mergeCell ref="F4:I4"/>
    <mergeCell ref="K4:K5"/>
  </mergeCells>
  <hyperlinks>
    <hyperlink ref="J3" location="Content!A1" display="contents"/>
  </hyperlinks>
  <pageMargins left="0.7" right="0.7" top="0.75" bottom="0.75" header="0.3" footer="0.3"/>
  <pageSetup paperSize="9" scale="4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rightToLeft="1" view="pageBreakPreview" zoomScaleNormal="100" zoomScaleSheetLayoutView="100" workbookViewId="0">
      <selection activeCell="H4" sqref="H4"/>
    </sheetView>
  </sheetViews>
  <sheetFormatPr defaultColWidth="9" defaultRowHeight="15"/>
  <cols>
    <col min="1" max="1" width="37.140625" style="187" customWidth="1"/>
    <col min="2" max="3" width="9.42578125" style="187" bestFit="1" customWidth="1"/>
    <col min="4" max="7" width="9" style="187"/>
    <col min="8" max="8" width="9.5703125" style="187" bestFit="1" customWidth="1"/>
    <col min="9" max="9" width="33.5703125" style="187" bestFit="1" customWidth="1"/>
    <col min="10" max="16384" width="9" style="187"/>
  </cols>
  <sheetData>
    <row r="1" spans="1:10">
      <c r="A1" s="366" t="s">
        <v>783</v>
      </c>
      <c r="B1" s="366"/>
      <c r="C1" s="366"/>
      <c r="D1" s="366"/>
      <c r="E1" s="366"/>
      <c r="F1" s="366"/>
      <c r="G1" s="366"/>
      <c r="H1" s="366"/>
      <c r="I1" s="366"/>
      <c r="J1" s="188"/>
    </row>
    <row r="2" spans="1:10">
      <c r="A2" s="401" t="s">
        <v>784</v>
      </c>
      <c r="B2" s="401"/>
      <c r="C2" s="401"/>
      <c r="D2" s="401"/>
      <c r="E2" s="401"/>
      <c r="F2" s="401"/>
      <c r="G2" s="401"/>
      <c r="H2" s="401"/>
      <c r="I2" s="401"/>
      <c r="J2" s="304"/>
    </row>
    <row r="3" spans="1:10">
      <c r="A3" s="52" t="s">
        <v>588</v>
      </c>
      <c r="B3" s="52"/>
      <c r="C3" s="52"/>
      <c r="D3" s="52"/>
      <c r="E3" s="52"/>
      <c r="F3" s="52"/>
      <c r="G3" s="52"/>
      <c r="H3" s="52"/>
      <c r="I3" s="310" t="s">
        <v>589</v>
      </c>
    </row>
    <row r="4" spans="1:10">
      <c r="A4" s="155" t="s">
        <v>283</v>
      </c>
      <c r="C4" s="12"/>
      <c r="H4" s="12" t="s">
        <v>52</v>
      </c>
      <c r="I4" s="311" t="s">
        <v>590</v>
      </c>
    </row>
    <row r="5" spans="1:10">
      <c r="A5" s="385" t="s">
        <v>220</v>
      </c>
      <c r="B5" s="385">
        <v>2016</v>
      </c>
      <c r="C5" s="402">
        <v>2017</v>
      </c>
      <c r="D5" s="405">
        <v>2017</v>
      </c>
      <c r="E5" s="405"/>
      <c r="F5" s="405"/>
      <c r="G5" s="406"/>
      <c r="H5" s="364" t="s">
        <v>288</v>
      </c>
      <c r="I5" s="387" t="s">
        <v>591</v>
      </c>
    </row>
    <row r="6" spans="1:10" ht="25.5">
      <c r="A6" s="385"/>
      <c r="B6" s="385"/>
      <c r="C6" s="402"/>
      <c r="D6" s="289" t="s">
        <v>367</v>
      </c>
      <c r="E6" s="289" t="s">
        <v>368</v>
      </c>
      <c r="F6" s="289" t="s">
        <v>369</v>
      </c>
      <c r="G6" s="289" t="s">
        <v>370</v>
      </c>
      <c r="H6" s="289" t="s">
        <v>367</v>
      </c>
      <c r="I6" s="387"/>
    </row>
    <row r="7" spans="1:10">
      <c r="A7" s="60" t="s">
        <v>592</v>
      </c>
      <c r="B7" s="165">
        <v>41162</v>
      </c>
      <c r="C7" s="165">
        <v>37336</v>
      </c>
      <c r="D7" s="165">
        <v>9023</v>
      </c>
      <c r="E7" s="165">
        <v>9112</v>
      </c>
      <c r="F7" s="165">
        <v>9477</v>
      </c>
      <c r="G7" s="165">
        <v>9724</v>
      </c>
      <c r="H7" s="165">
        <v>9869</v>
      </c>
      <c r="I7" s="312" t="s">
        <v>593</v>
      </c>
    </row>
    <row r="8" spans="1:10">
      <c r="A8" s="60" t="s">
        <v>249</v>
      </c>
      <c r="B8" s="165">
        <v>15328</v>
      </c>
      <c r="C8" s="165">
        <v>11808</v>
      </c>
      <c r="D8" s="165">
        <v>2681</v>
      </c>
      <c r="E8" s="165">
        <v>2793</v>
      </c>
      <c r="F8" s="165">
        <v>3088</v>
      </c>
      <c r="G8" s="165">
        <v>3246</v>
      </c>
      <c r="H8" s="165">
        <v>3303</v>
      </c>
      <c r="I8" s="312" t="s">
        <v>594</v>
      </c>
    </row>
    <row r="9" spans="1:10">
      <c r="A9" s="60" t="s">
        <v>250</v>
      </c>
      <c r="B9" s="165">
        <v>25834</v>
      </c>
      <c r="C9" s="165">
        <v>25528</v>
      </c>
      <c r="D9" s="165">
        <v>6342</v>
      </c>
      <c r="E9" s="165">
        <v>6319</v>
      </c>
      <c r="F9" s="165">
        <v>6389</v>
      </c>
      <c r="G9" s="165">
        <v>6478</v>
      </c>
      <c r="H9" s="165">
        <v>6566</v>
      </c>
      <c r="I9" s="312" t="s">
        <v>595</v>
      </c>
    </row>
    <row r="10" spans="1:10">
      <c r="A10" s="60" t="s">
        <v>251</v>
      </c>
      <c r="B10" s="165">
        <v>5330</v>
      </c>
      <c r="C10" s="165">
        <v>5298</v>
      </c>
      <c r="D10" s="165">
        <v>1336</v>
      </c>
      <c r="E10" s="165">
        <v>1289</v>
      </c>
      <c r="F10" s="165">
        <v>1336</v>
      </c>
      <c r="G10" s="165">
        <v>1337</v>
      </c>
      <c r="H10" s="165">
        <v>1320</v>
      </c>
      <c r="I10" s="312" t="s">
        <v>596</v>
      </c>
    </row>
    <row r="11" spans="1:10">
      <c r="A11" s="168" t="s">
        <v>252</v>
      </c>
      <c r="B11" s="169">
        <v>31164</v>
      </c>
      <c r="C11" s="169">
        <v>30826</v>
      </c>
      <c r="D11" s="169">
        <v>7678</v>
      </c>
      <c r="E11" s="169">
        <v>7608</v>
      </c>
      <c r="F11" s="169">
        <v>7725</v>
      </c>
      <c r="G11" s="169">
        <v>7815</v>
      </c>
      <c r="H11" s="169">
        <v>7886</v>
      </c>
      <c r="I11" s="313" t="s">
        <v>597</v>
      </c>
    </row>
    <row r="12" spans="1:10">
      <c r="A12" s="149" t="s">
        <v>253</v>
      </c>
      <c r="B12" s="150"/>
      <c r="I12" s="292" t="s">
        <v>598</v>
      </c>
    </row>
    <row r="13" spans="1:10">
      <c r="A13" s="152" t="s">
        <v>287</v>
      </c>
      <c r="B13" s="151"/>
      <c r="I13" s="314" t="s">
        <v>441</v>
      </c>
    </row>
    <row r="14" spans="1:10">
      <c r="A14" s="315" t="s">
        <v>599</v>
      </c>
      <c r="B14" s="151"/>
      <c r="I14" s="314" t="s">
        <v>600</v>
      </c>
    </row>
    <row r="15" spans="1:10">
      <c r="A15" s="315"/>
      <c r="B15" s="151"/>
    </row>
    <row r="16" spans="1:10">
      <c r="A16" s="52" t="s">
        <v>601</v>
      </c>
      <c r="B16" s="52"/>
      <c r="C16" s="52"/>
      <c r="D16" s="52"/>
      <c r="E16" s="52"/>
      <c r="F16" s="52"/>
      <c r="G16" s="52"/>
      <c r="H16" s="52"/>
      <c r="I16" s="316" t="s">
        <v>602</v>
      </c>
    </row>
    <row r="17" spans="1:9">
      <c r="A17" s="155" t="s">
        <v>283</v>
      </c>
      <c r="B17" s="53"/>
      <c r="C17" s="53"/>
      <c r="D17" s="53"/>
      <c r="I17" s="311" t="s">
        <v>590</v>
      </c>
    </row>
    <row r="18" spans="1:9">
      <c r="A18" s="385" t="s">
        <v>257</v>
      </c>
      <c r="B18" s="385">
        <v>2016</v>
      </c>
      <c r="C18" s="402">
        <v>2017</v>
      </c>
      <c r="D18" s="405">
        <v>2017</v>
      </c>
      <c r="E18" s="405"/>
      <c r="F18" s="405"/>
      <c r="G18" s="406"/>
      <c r="H18" s="364" t="s">
        <v>288</v>
      </c>
      <c r="I18" s="387" t="s">
        <v>591</v>
      </c>
    </row>
    <row r="19" spans="1:9" ht="25.5">
      <c r="A19" s="385"/>
      <c r="B19" s="385"/>
      <c r="C19" s="402"/>
      <c r="D19" s="289" t="s">
        <v>367</v>
      </c>
      <c r="E19" s="289" t="s">
        <v>368</v>
      </c>
      <c r="F19" s="289" t="s">
        <v>369</v>
      </c>
      <c r="G19" s="289" t="s">
        <v>370</v>
      </c>
      <c r="H19" s="289" t="s">
        <v>367</v>
      </c>
      <c r="I19" s="387"/>
    </row>
    <row r="20" spans="1:9">
      <c r="A20" s="60" t="s">
        <v>254</v>
      </c>
      <c r="B20" s="165">
        <v>22019</v>
      </c>
      <c r="C20" s="165">
        <v>21175</v>
      </c>
      <c r="D20" s="165">
        <v>5257</v>
      </c>
      <c r="E20" s="165">
        <v>5268</v>
      </c>
      <c r="F20" s="165">
        <v>5296</v>
      </c>
      <c r="G20" s="165">
        <v>5354</v>
      </c>
      <c r="H20" s="174">
        <v>5334</v>
      </c>
      <c r="I20" s="317" t="s">
        <v>603</v>
      </c>
    </row>
    <row r="21" spans="1:9">
      <c r="A21" s="60" t="s">
        <v>255</v>
      </c>
      <c r="B21" s="165">
        <v>3815</v>
      </c>
      <c r="C21" s="165">
        <v>4353</v>
      </c>
      <c r="D21" s="165">
        <v>1085</v>
      </c>
      <c r="E21" s="165">
        <v>1051</v>
      </c>
      <c r="F21" s="165">
        <v>1093</v>
      </c>
      <c r="G21" s="165">
        <v>1124</v>
      </c>
      <c r="H21" s="174">
        <v>1232</v>
      </c>
      <c r="I21" s="317" t="s">
        <v>604</v>
      </c>
    </row>
    <row r="22" spans="1:9">
      <c r="A22" s="60" t="s">
        <v>256</v>
      </c>
      <c r="B22" s="165">
        <v>8699</v>
      </c>
      <c r="C22" s="165">
        <v>12017</v>
      </c>
      <c r="D22" s="165">
        <v>3173</v>
      </c>
      <c r="E22" s="165">
        <v>2729</v>
      </c>
      <c r="F22" s="165">
        <v>2580</v>
      </c>
      <c r="G22" s="165">
        <v>3535</v>
      </c>
      <c r="H22" s="174">
        <v>2374</v>
      </c>
      <c r="I22" s="317" t="s">
        <v>605</v>
      </c>
    </row>
    <row r="23" spans="1:9">
      <c r="A23" s="168" t="s">
        <v>26</v>
      </c>
      <c r="B23" s="169">
        <v>34533</v>
      </c>
      <c r="C23" s="169">
        <v>37545</v>
      </c>
      <c r="D23" s="169">
        <v>9515</v>
      </c>
      <c r="E23" s="169">
        <v>9048</v>
      </c>
      <c r="F23" s="169">
        <v>8969</v>
      </c>
      <c r="G23" s="169">
        <v>10013</v>
      </c>
      <c r="H23" s="169">
        <v>8940</v>
      </c>
      <c r="I23" s="318" t="s">
        <v>606</v>
      </c>
    </row>
    <row r="24" spans="1:9">
      <c r="A24" s="149" t="s">
        <v>253</v>
      </c>
      <c r="B24" s="154"/>
      <c r="I24" s="292" t="s">
        <v>598</v>
      </c>
    </row>
    <row r="25" spans="1:9">
      <c r="A25" s="152" t="s">
        <v>287</v>
      </c>
      <c r="B25" s="151"/>
      <c r="I25" s="314" t="s">
        <v>441</v>
      </c>
    </row>
    <row r="27" spans="1:9">
      <c r="A27" s="52" t="s">
        <v>607</v>
      </c>
      <c r="B27" s="52"/>
      <c r="C27" s="52"/>
      <c r="D27" s="52"/>
      <c r="E27" s="52"/>
      <c r="F27" s="52"/>
      <c r="G27" s="52"/>
      <c r="H27" s="52"/>
      <c r="I27" s="319" t="s">
        <v>608</v>
      </c>
    </row>
    <row r="28" spans="1:9">
      <c r="A28" s="52"/>
      <c r="B28" s="53"/>
      <c r="C28" s="53"/>
      <c r="D28" s="53"/>
    </row>
    <row r="29" spans="1:9">
      <c r="A29" s="385" t="s">
        <v>220</v>
      </c>
      <c r="B29" s="385">
        <v>2016</v>
      </c>
      <c r="C29" s="402">
        <v>2017</v>
      </c>
      <c r="D29" s="405">
        <v>2017</v>
      </c>
      <c r="E29" s="405"/>
      <c r="F29" s="405"/>
      <c r="G29" s="406"/>
      <c r="H29" s="364" t="s">
        <v>288</v>
      </c>
      <c r="I29" s="387" t="s">
        <v>591</v>
      </c>
    </row>
    <row r="30" spans="1:9" ht="25.5">
      <c r="A30" s="385"/>
      <c r="B30" s="385"/>
      <c r="C30" s="402"/>
      <c r="D30" s="289" t="s">
        <v>367</v>
      </c>
      <c r="E30" s="289" t="s">
        <v>368</v>
      </c>
      <c r="F30" s="289" t="s">
        <v>369</v>
      </c>
      <c r="G30" s="289" t="s">
        <v>370</v>
      </c>
      <c r="H30" s="289" t="s">
        <v>367</v>
      </c>
      <c r="I30" s="387"/>
    </row>
    <row r="31" spans="1:9">
      <c r="A31" s="60" t="s">
        <v>258</v>
      </c>
      <c r="B31" s="165">
        <v>13235</v>
      </c>
      <c r="C31" s="165">
        <v>11877</v>
      </c>
      <c r="D31" s="165">
        <v>12468</v>
      </c>
      <c r="E31" s="165">
        <v>12105</v>
      </c>
      <c r="F31" s="165">
        <v>11954</v>
      </c>
      <c r="G31" s="165">
        <v>11877</v>
      </c>
      <c r="H31" s="175">
        <v>11821</v>
      </c>
      <c r="I31" s="317" t="s">
        <v>609</v>
      </c>
    </row>
    <row r="32" spans="1:9" ht="22.5">
      <c r="A32" s="153" t="s">
        <v>259</v>
      </c>
      <c r="B32" s="170">
        <v>36891.740143009491</v>
      </c>
      <c r="C32" s="170">
        <v>43578.563137964535</v>
      </c>
      <c r="D32" s="170">
        <v>43524.756710512243</v>
      </c>
      <c r="E32" s="170">
        <v>39267.520308412502</v>
      </c>
      <c r="F32" s="170">
        <v>40351.797407064398</v>
      </c>
      <c r="G32" s="170">
        <v>43578.563137964535</v>
      </c>
      <c r="H32" s="170">
        <v>41056.876180808169</v>
      </c>
      <c r="I32" s="320" t="s">
        <v>610</v>
      </c>
    </row>
    <row r="33" spans="1:9">
      <c r="A33" s="149" t="s">
        <v>253</v>
      </c>
      <c r="B33" s="154"/>
      <c r="I33" s="292" t="s">
        <v>598</v>
      </c>
    </row>
    <row r="34" spans="1:9">
      <c r="A34" s="152" t="s">
        <v>287</v>
      </c>
      <c r="B34" s="151"/>
      <c r="I34" s="314" t="s">
        <v>441</v>
      </c>
    </row>
    <row r="36" spans="1:9">
      <c r="A36" s="52" t="s">
        <v>611</v>
      </c>
      <c r="B36" s="52"/>
      <c r="C36" s="52"/>
      <c r="D36" s="52"/>
      <c r="E36" s="52"/>
      <c r="F36" s="52"/>
      <c r="G36" s="52"/>
      <c r="H36" s="52"/>
      <c r="I36" s="319" t="s">
        <v>612</v>
      </c>
    </row>
    <row r="37" spans="1:9">
      <c r="A37" s="173" t="s">
        <v>197</v>
      </c>
      <c r="B37" s="53"/>
      <c r="C37" s="53"/>
      <c r="D37" s="53"/>
      <c r="I37" s="187" t="s">
        <v>197</v>
      </c>
    </row>
    <row r="38" spans="1:9">
      <c r="A38" s="385" t="s">
        <v>220</v>
      </c>
      <c r="B38" s="385">
        <v>2016</v>
      </c>
      <c r="C38" s="402">
        <v>2017</v>
      </c>
      <c r="D38" s="405">
        <v>2017</v>
      </c>
      <c r="E38" s="405"/>
      <c r="F38" s="405"/>
      <c r="G38" s="406"/>
      <c r="H38" s="364" t="s">
        <v>288</v>
      </c>
      <c r="I38" s="387" t="s">
        <v>591</v>
      </c>
    </row>
    <row r="39" spans="1:9" ht="25.5">
      <c r="A39" s="385"/>
      <c r="B39" s="385"/>
      <c r="C39" s="402"/>
      <c r="D39" s="289" t="s">
        <v>367</v>
      </c>
      <c r="E39" s="289" t="s">
        <v>368</v>
      </c>
      <c r="F39" s="289" t="s">
        <v>369</v>
      </c>
      <c r="G39" s="289" t="s">
        <v>370</v>
      </c>
      <c r="H39" s="289" t="s">
        <v>367</v>
      </c>
      <c r="I39" s="387"/>
    </row>
    <row r="40" spans="1:9">
      <c r="A40" s="60" t="s">
        <v>260</v>
      </c>
      <c r="B40" s="177">
        <v>9.8146296296296285</v>
      </c>
      <c r="C40" s="177">
        <v>9.8221874999999983</v>
      </c>
      <c r="D40" s="177">
        <v>9.79033950617284</v>
      </c>
      <c r="E40" s="177">
        <v>9.7641563786008234</v>
      </c>
      <c r="F40" s="177">
        <v>9.7964120370370367</v>
      </c>
      <c r="G40" s="177">
        <v>9.8221874999999983</v>
      </c>
      <c r="H40" s="178">
        <v>9.7992777777777764</v>
      </c>
      <c r="I40" s="145" t="s">
        <v>613</v>
      </c>
    </row>
    <row r="41" spans="1:9">
      <c r="A41" s="60" t="s">
        <v>261</v>
      </c>
      <c r="B41" s="177">
        <v>7.6776234567901236</v>
      </c>
      <c r="C41" s="177">
        <v>7.6890316358024693</v>
      </c>
      <c r="D41" s="177">
        <v>7.7080452674897124</v>
      </c>
      <c r="E41" s="177">
        <v>7.9686591220850476</v>
      </c>
      <c r="F41" s="177">
        <v>7.700439814814815</v>
      </c>
      <c r="G41" s="177">
        <v>7.6890316358024693</v>
      </c>
      <c r="H41" s="178">
        <v>7.7182500000000003</v>
      </c>
      <c r="I41" s="145" t="s">
        <v>614</v>
      </c>
    </row>
    <row r="42" spans="1:9">
      <c r="A42" s="60" t="s">
        <v>262</v>
      </c>
      <c r="B42" s="177">
        <v>9.01</v>
      </c>
      <c r="C42" s="177">
        <v>9.036560185185186</v>
      </c>
      <c r="D42" s="177">
        <v>9.0808271604938273</v>
      </c>
      <c r="E42" s="177">
        <v>9.3598251028806576</v>
      </c>
      <c r="F42" s="177">
        <v>9.0631203703703704</v>
      </c>
      <c r="G42" s="177">
        <v>9.036560185185186</v>
      </c>
      <c r="H42" s="178">
        <v>9.0431944444444436</v>
      </c>
      <c r="I42" s="145" t="s">
        <v>615</v>
      </c>
    </row>
    <row r="43" spans="1:9">
      <c r="A43" s="60" t="s">
        <v>263</v>
      </c>
      <c r="B43" s="177">
        <v>6.9751080246913579</v>
      </c>
      <c r="C43" s="177">
        <v>6.9715181327160494</v>
      </c>
      <c r="D43" s="177">
        <v>6.9655349794238681</v>
      </c>
      <c r="E43" s="177">
        <v>6.9475651577503434</v>
      </c>
      <c r="F43" s="177">
        <v>6.9679282407407408</v>
      </c>
      <c r="G43" s="177">
        <v>6.9715181327160494</v>
      </c>
      <c r="H43" s="178">
        <v>6.9485277777777767</v>
      </c>
      <c r="I43" s="145" t="s">
        <v>616</v>
      </c>
    </row>
    <row r="44" spans="1:9">
      <c r="A44" s="153" t="s">
        <v>264</v>
      </c>
      <c r="B44" s="179">
        <v>17.838533950617286</v>
      </c>
      <c r="C44" s="179">
        <v>17.831217206790122</v>
      </c>
      <c r="D44" s="179">
        <v>17.819022633744854</v>
      </c>
      <c r="E44" s="179">
        <v>17.775641289437587</v>
      </c>
      <c r="F44" s="179">
        <v>17.82390046296296</v>
      </c>
      <c r="G44" s="179">
        <v>17.831217206790122</v>
      </c>
      <c r="H44" s="179">
        <v>17.812222222222232</v>
      </c>
      <c r="I44" s="320" t="s">
        <v>617</v>
      </c>
    </row>
    <row r="45" spans="1:9">
      <c r="A45" s="149" t="s">
        <v>253</v>
      </c>
      <c r="B45" s="150"/>
      <c r="I45" s="292" t="s">
        <v>598</v>
      </c>
    </row>
    <row r="46" spans="1:9">
      <c r="A46" s="152" t="s">
        <v>287</v>
      </c>
      <c r="B46" s="151"/>
      <c r="I46" s="314" t="s">
        <v>441</v>
      </c>
    </row>
    <row r="48" spans="1:9">
      <c r="A48" s="52" t="s">
        <v>618</v>
      </c>
      <c r="B48" s="52"/>
      <c r="C48" s="52"/>
      <c r="D48" s="52"/>
      <c r="E48" s="52"/>
      <c r="F48" s="52"/>
      <c r="G48" s="52"/>
      <c r="H48" s="52"/>
      <c r="I48" s="319" t="s">
        <v>619</v>
      </c>
    </row>
    <row r="49" spans="1:9">
      <c r="A49" s="155" t="s">
        <v>197</v>
      </c>
      <c r="B49" s="53"/>
      <c r="C49" s="53"/>
      <c r="D49" s="53"/>
      <c r="I49" s="187" t="s">
        <v>197</v>
      </c>
    </row>
    <row r="50" spans="1:9">
      <c r="A50" s="385" t="s">
        <v>220</v>
      </c>
      <c r="B50" s="385">
        <v>2016</v>
      </c>
      <c r="C50" s="402">
        <v>2017</v>
      </c>
      <c r="D50" s="405">
        <v>2017</v>
      </c>
      <c r="E50" s="405"/>
      <c r="F50" s="405"/>
      <c r="G50" s="406"/>
      <c r="H50" s="364" t="s">
        <v>288</v>
      </c>
      <c r="I50" s="387" t="s">
        <v>591</v>
      </c>
    </row>
    <row r="51" spans="1:9" ht="25.5">
      <c r="A51" s="385"/>
      <c r="B51" s="385"/>
      <c r="C51" s="402"/>
      <c r="D51" s="289" t="s">
        <v>367</v>
      </c>
      <c r="E51" s="289" t="s">
        <v>368</v>
      </c>
      <c r="F51" s="289" t="s">
        <v>369</v>
      </c>
      <c r="G51" s="289" t="s">
        <v>370</v>
      </c>
      <c r="H51" s="289" t="s">
        <v>367</v>
      </c>
      <c r="I51" s="387"/>
    </row>
    <row r="52" spans="1:9">
      <c r="A52" s="60" t="s">
        <v>265</v>
      </c>
      <c r="B52" s="171">
        <v>0.20163580246913584</v>
      </c>
      <c r="C52" s="171">
        <v>0.19899176954732511</v>
      </c>
      <c r="D52" s="171">
        <f>[1]Deposits!$C$22</f>
        <v>0.19635802469135802</v>
      </c>
      <c r="E52" s="171">
        <v>0.19635802469135802</v>
      </c>
      <c r="F52" s="171">
        <v>0.19634773662551441</v>
      </c>
      <c r="G52" s="171">
        <v>0.19899176954732511</v>
      </c>
      <c r="H52" s="176">
        <v>0.19899176954732511</v>
      </c>
      <c r="I52" s="321" t="s">
        <v>620</v>
      </c>
    </row>
    <row r="53" spans="1:9">
      <c r="A53" s="60" t="s">
        <v>266</v>
      </c>
      <c r="B53" s="171">
        <v>1.0947222222222222</v>
      </c>
      <c r="C53" s="171">
        <v>1.0854591049382709</v>
      </c>
      <c r="D53" s="171">
        <f>[1]Deposits!$D$22</f>
        <v>1.0768518518518519</v>
      </c>
      <c r="E53" s="171">
        <v>1.0668518518518535</v>
      </c>
      <c r="F53" s="171">
        <v>1.0695293209876553</v>
      </c>
      <c r="G53" s="171">
        <v>1.0854591049382709</v>
      </c>
      <c r="H53" s="176">
        <v>1.0854591049382709</v>
      </c>
      <c r="I53" s="145" t="s">
        <v>621</v>
      </c>
    </row>
    <row r="54" spans="1:9">
      <c r="A54" s="60" t="s">
        <v>267</v>
      </c>
      <c r="B54" s="171">
        <v>0.79524691358024702</v>
      </c>
      <c r="C54" s="171">
        <v>0.78411522633744857</v>
      </c>
      <c r="D54" s="171">
        <f>[1]Deposits!$E$22</f>
        <v>0.78876543209876537</v>
      </c>
      <c r="E54" s="171">
        <v>0.77543209876543207</v>
      </c>
      <c r="F54" s="171">
        <v>0.77298353909465012</v>
      </c>
      <c r="G54" s="171">
        <v>0.78411522633744857</v>
      </c>
      <c r="H54" s="176">
        <v>0.79222222222222227</v>
      </c>
      <c r="I54" s="145" t="s">
        <v>622</v>
      </c>
    </row>
    <row r="55" spans="1:9">
      <c r="A55" s="60" t="s">
        <v>268</v>
      </c>
      <c r="B55" s="171">
        <v>0.74712962962962959</v>
      </c>
      <c r="C55" s="171">
        <v>0.74633101851851846</v>
      </c>
      <c r="D55" s="171">
        <f>[1]Deposits!$F$22</f>
        <v>0.74611111111111106</v>
      </c>
      <c r="E55" s="171">
        <v>0.74611111111111095</v>
      </c>
      <c r="F55" s="171">
        <v>0.74553240740740723</v>
      </c>
      <c r="G55" s="171">
        <v>0.74633101851851846</v>
      </c>
      <c r="H55" s="176">
        <v>0.74633101851851846</v>
      </c>
      <c r="I55" s="145" t="s">
        <v>623</v>
      </c>
    </row>
    <row r="56" spans="1:9">
      <c r="A56" s="60" t="s">
        <v>269</v>
      </c>
      <c r="B56" s="171">
        <v>0.65243827160493817</v>
      </c>
      <c r="C56" s="171">
        <v>0.65499356995884772</v>
      </c>
      <c r="D56" s="171">
        <f>[1]Deposits!$G$22</f>
        <v>0.65067901234567904</v>
      </c>
      <c r="E56" s="171">
        <v>0.66067901234567916</v>
      </c>
      <c r="F56" s="171">
        <v>0.65754886831275738</v>
      </c>
      <c r="G56" s="171">
        <v>0.65499356995884772</v>
      </c>
      <c r="H56" s="176">
        <v>0.65499356995884772</v>
      </c>
      <c r="I56" s="145" t="s">
        <v>624</v>
      </c>
    </row>
    <row r="57" spans="1:9">
      <c r="A57" s="60" t="s">
        <v>270</v>
      </c>
      <c r="B57" s="171">
        <v>0.5541049382716049</v>
      </c>
      <c r="C57" s="171">
        <v>0.54636856995884775</v>
      </c>
      <c r="D57" s="171">
        <f>[1]Deposits!$H$22</f>
        <v>0.54512345679012342</v>
      </c>
      <c r="E57" s="171">
        <v>0.53645679012345671</v>
      </c>
      <c r="F57" s="171">
        <v>0.5386322016460906</v>
      </c>
      <c r="G57" s="171">
        <v>0.54636856995884775</v>
      </c>
      <c r="H57" s="176">
        <v>0.54636856995884775</v>
      </c>
      <c r="I57" s="145" t="s">
        <v>625</v>
      </c>
    </row>
    <row r="58" spans="1:9">
      <c r="A58" s="60" t="s">
        <v>271</v>
      </c>
      <c r="B58" s="171">
        <v>0.35595679012345682</v>
      </c>
      <c r="C58" s="171">
        <v>0.35570730452674909</v>
      </c>
      <c r="D58" s="171">
        <f>[1]Deposits!$I$22</f>
        <v>0.34808641975308641</v>
      </c>
      <c r="E58" s="171">
        <v>0.35475308641975323</v>
      </c>
      <c r="F58" s="171">
        <v>0.3554578189300413</v>
      </c>
      <c r="G58" s="171">
        <v>0.35570730452674909</v>
      </c>
      <c r="H58" s="176">
        <v>0.35444444444444451</v>
      </c>
      <c r="I58" s="145" t="s">
        <v>626</v>
      </c>
    </row>
    <row r="59" spans="1:9">
      <c r="A59" s="153" t="s">
        <v>272</v>
      </c>
      <c r="B59" s="172">
        <v>0.02</v>
      </c>
      <c r="C59" s="172">
        <v>0.02</v>
      </c>
      <c r="D59" s="172">
        <f>[1]Deposits!$J$22</f>
        <v>0.02</v>
      </c>
      <c r="E59" s="172">
        <v>0.02</v>
      </c>
      <c r="F59" s="172">
        <v>0.02</v>
      </c>
      <c r="G59" s="172">
        <v>0.02</v>
      </c>
      <c r="H59" s="179">
        <v>0.02</v>
      </c>
      <c r="I59" s="320" t="s">
        <v>627</v>
      </c>
    </row>
    <row r="60" spans="1:9">
      <c r="A60" s="149" t="s">
        <v>253</v>
      </c>
      <c r="B60" s="150"/>
      <c r="I60" s="292" t="s">
        <v>598</v>
      </c>
    </row>
    <row r="61" spans="1:9">
      <c r="A61" s="152" t="s">
        <v>287</v>
      </c>
      <c r="B61" s="151"/>
      <c r="I61" s="314" t="s">
        <v>441</v>
      </c>
    </row>
  </sheetData>
  <mergeCells count="27">
    <mergeCell ref="A38:A39"/>
    <mergeCell ref="B38:B39"/>
    <mergeCell ref="C38:C39"/>
    <mergeCell ref="D38:G38"/>
    <mergeCell ref="I38:I39"/>
    <mergeCell ref="A50:A51"/>
    <mergeCell ref="B50:B51"/>
    <mergeCell ref="C50:C51"/>
    <mergeCell ref="D50:G50"/>
    <mergeCell ref="I50:I51"/>
    <mergeCell ref="A18:A19"/>
    <mergeCell ref="B18:B19"/>
    <mergeCell ref="C18:C19"/>
    <mergeCell ref="D18:G18"/>
    <mergeCell ref="I18:I19"/>
    <mergeCell ref="A29:A30"/>
    <mergeCell ref="B29:B30"/>
    <mergeCell ref="C29:C30"/>
    <mergeCell ref="D29:G29"/>
    <mergeCell ref="I29:I30"/>
    <mergeCell ref="A1:I1"/>
    <mergeCell ref="A2:I2"/>
    <mergeCell ref="A5:A6"/>
    <mergeCell ref="B5:B6"/>
    <mergeCell ref="C5:C6"/>
    <mergeCell ref="D5:G5"/>
    <mergeCell ref="I5:I6"/>
  </mergeCells>
  <hyperlinks>
    <hyperlink ref="H4" location="Content!A1" display="contents"/>
  </hyperlinks>
  <pageMargins left="0.7" right="0.7" top="0.75" bottom="0.75" header="0.3" footer="0.3"/>
  <pageSetup paperSize="9" scale="5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rightToLeft="1" view="pageBreakPreview" zoomScaleNormal="100" zoomScaleSheetLayoutView="100" workbookViewId="0">
      <selection activeCell="A3" sqref="A3"/>
    </sheetView>
  </sheetViews>
  <sheetFormatPr defaultRowHeight="15"/>
  <cols>
    <col min="1" max="1" width="17.42578125" style="99" bestFit="1" customWidth="1"/>
    <col min="2" max="5" width="12.5703125" style="99" customWidth="1"/>
    <col min="6" max="6" width="12" style="99" customWidth="1"/>
    <col min="7" max="10" width="12.5703125" style="99" customWidth="1"/>
    <col min="11" max="11" width="33.7109375" style="99" customWidth="1"/>
    <col min="12" max="252" width="9.140625" style="99"/>
    <col min="253" max="253" width="17.42578125" style="99" bestFit="1" customWidth="1"/>
    <col min="254" max="266" width="12.5703125" style="99" customWidth="1"/>
    <col min="267" max="508" width="9.140625" style="99"/>
    <col min="509" max="509" width="17.42578125" style="99" bestFit="1" customWidth="1"/>
    <col min="510" max="522" width="12.5703125" style="99" customWidth="1"/>
    <col min="523" max="764" width="9.140625" style="99"/>
    <col min="765" max="765" width="17.42578125" style="99" bestFit="1" customWidth="1"/>
    <col min="766" max="778" width="12.5703125" style="99" customWidth="1"/>
    <col min="779" max="1020" width="9.140625" style="99"/>
    <col min="1021" max="1021" width="17.42578125" style="99" bestFit="1" customWidth="1"/>
    <col min="1022" max="1034" width="12.5703125" style="99" customWidth="1"/>
    <col min="1035" max="1276" width="9.140625" style="99"/>
    <col min="1277" max="1277" width="17.42578125" style="99" bestFit="1" customWidth="1"/>
    <col min="1278" max="1290" width="12.5703125" style="99" customWidth="1"/>
    <col min="1291" max="1532" width="9.140625" style="99"/>
    <col min="1533" max="1533" width="17.42578125" style="99" bestFit="1" customWidth="1"/>
    <col min="1534" max="1546" width="12.5703125" style="99" customWidth="1"/>
    <col min="1547" max="1788" width="9.140625" style="99"/>
    <col min="1789" max="1789" width="17.42578125" style="99" bestFit="1" customWidth="1"/>
    <col min="1790" max="1802" width="12.5703125" style="99" customWidth="1"/>
    <col min="1803" max="2044" width="9.140625" style="99"/>
    <col min="2045" max="2045" width="17.42578125" style="99" bestFit="1" customWidth="1"/>
    <col min="2046" max="2058" width="12.5703125" style="99" customWidth="1"/>
    <col min="2059" max="2300" width="9.140625" style="99"/>
    <col min="2301" max="2301" width="17.42578125" style="99" bestFit="1" customWidth="1"/>
    <col min="2302" max="2314" width="12.5703125" style="99" customWidth="1"/>
    <col min="2315" max="2556" width="9.140625" style="99"/>
    <col min="2557" max="2557" width="17.42578125" style="99" bestFit="1" customWidth="1"/>
    <col min="2558" max="2570" width="12.5703125" style="99" customWidth="1"/>
    <col min="2571" max="2812" width="9.140625" style="99"/>
    <col min="2813" max="2813" width="17.42578125" style="99" bestFit="1" customWidth="1"/>
    <col min="2814" max="2826" width="12.5703125" style="99" customWidth="1"/>
    <col min="2827" max="3068" width="9.140625" style="99"/>
    <col min="3069" max="3069" width="17.42578125" style="99" bestFit="1" customWidth="1"/>
    <col min="3070" max="3082" width="12.5703125" style="99" customWidth="1"/>
    <col min="3083" max="3324" width="9.140625" style="99"/>
    <col min="3325" max="3325" width="17.42578125" style="99" bestFit="1" customWidth="1"/>
    <col min="3326" max="3338" width="12.5703125" style="99" customWidth="1"/>
    <col min="3339" max="3580" width="9.140625" style="99"/>
    <col min="3581" max="3581" width="17.42578125" style="99" bestFit="1" customWidth="1"/>
    <col min="3582" max="3594" width="12.5703125" style="99" customWidth="1"/>
    <col min="3595" max="3836" width="9.140625" style="99"/>
    <col min="3837" max="3837" width="17.42578125" style="99" bestFit="1" customWidth="1"/>
    <col min="3838" max="3850" width="12.5703125" style="99" customWidth="1"/>
    <col min="3851" max="4092" width="9.140625" style="99"/>
    <col min="4093" max="4093" width="17.42578125" style="99" bestFit="1" customWidth="1"/>
    <col min="4094" max="4106" width="12.5703125" style="99" customWidth="1"/>
    <col min="4107" max="4348" width="9.140625" style="99"/>
    <col min="4349" max="4349" width="17.42578125" style="99" bestFit="1" customWidth="1"/>
    <col min="4350" max="4362" width="12.5703125" style="99" customWidth="1"/>
    <col min="4363" max="4604" width="9.140625" style="99"/>
    <col min="4605" max="4605" width="17.42578125" style="99" bestFit="1" customWidth="1"/>
    <col min="4606" max="4618" width="12.5703125" style="99" customWidth="1"/>
    <col min="4619" max="4860" width="9.140625" style="99"/>
    <col min="4861" max="4861" width="17.42578125" style="99" bestFit="1" customWidth="1"/>
    <col min="4862" max="4874" width="12.5703125" style="99" customWidth="1"/>
    <col min="4875" max="5116" width="9.140625" style="99"/>
    <col min="5117" max="5117" width="17.42578125" style="99" bestFit="1" customWidth="1"/>
    <col min="5118" max="5130" width="12.5703125" style="99" customWidth="1"/>
    <col min="5131" max="5372" width="9.140625" style="99"/>
    <col min="5373" max="5373" width="17.42578125" style="99" bestFit="1" customWidth="1"/>
    <col min="5374" max="5386" width="12.5703125" style="99" customWidth="1"/>
    <col min="5387" max="5628" width="9.140625" style="99"/>
    <col min="5629" max="5629" width="17.42578125" style="99" bestFit="1" customWidth="1"/>
    <col min="5630" max="5642" width="12.5703125" style="99" customWidth="1"/>
    <col min="5643" max="5884" width="9.140625" style="99"/>
    <col min="5885" max="5885" width="17.42578125" style="99" bestFit="1" customWidth="1"/>
    <col min="5886" max="5898" width="12.5703125" style="99" customWidth="1"/>
    <col min="5899" max="6140" width="9.140625" style="99"/>
    <col min="6141" max="6141" width="17.42578125" style="99" bestFit="1" customWidth="1"/>
    <col min="6142" max="6154" width="12.5703125" style="99" customWidth="1"/>
    <col min="6155" max="6396" width="9.140625" style="99"/>
    <col min="6397" max="6397" width="17.42578125" style="99" bestFit="1" customWidth="1"/>
    <col min="6398" max="6410" width="12.5703125" style="99" customWidth="1"/>
    <col min="6411" max="6652" width="9.140625" style="99"/>
    <col min="6653" max="6653" width="17.42578125" style="99" bestFit="1" customWidth="1"/>
    <col min="6654" max="6666" width="12.5703125" style="99" customWidth="1"/>
    <col min="6667" max="6908" width="9.140625" style="99"/>
    <col min="6909" max="6909" width="17.42578125" style="99" bestFit="1" customWidth="1"/>
    <col min="6910" max="6922" width="12.5703125" style="99" customWidth="1"/>
    <col min="6923" max="7164" width="9.140625" style="99"/>
    <col min="7165" max="7165" width="17.42578125" style="99" bestFit="1" customWidth="1"/>
    <col min="7166" max="7178" width="12.5703125" style="99" customWidth="1"/>
    <col min="7179" max="7420" width="9.140625" style="99"/>
    <col min="7421" max="7421" width="17.42578125" style="99" bestFit="1" customWidth="1"/>
    <col min="7422" max="7434" width="12.5703125" style="99" customWidth="1"/>
    <col min="7435" max="7676" width="9.140625" style="99"/>
    <col min="7677" max="7677" width="17.42578125" style="99" bestFit="1" customWidth="1"/>
    <col min="7678" max="7690" width="12.5703125" style="99" customWidth="1"/>
    <col min="7691" max="7932" width="9.140625" style="99"/>
    <col min="7933" max="7933" width="17.42578125" style="99" bestFit="1" customWidth="1"/>
    <col min="7934" max="7946" width="12.5703125" style="99" customWidth="1"/>
    <col min="7947" max="8188" width="9.140625" style="99"/>
    <col min="8189" max="8189" width="17.42578125" style="99" bestFit="1" customWidth="1"/>
    <col min="8190" max="8202" width="12.5703125" style="99" customWidth="1"/>
    <col min="8203" max="8444" width="9.140625" style="99"/>
    <col min="8445" max="8445" width="17.42578125" style="99" bestFit="1" customWidth="1"/>
    <col min="8446" max="8458" width="12.5703125" style="99" customWidth="1"/>
    <col min="8459" max="8700" width="9.140625" style="99"/>
    <col min="8701" max="8701" width="17.42578125" style="99" bestFit="1" customWidth="1"/>
    <col min="8702" max="8714" width="12.5703125" style="99" customWidth="1"/>
    <col min="8715" max="8956" width="9.140625" style="99"/>
    <col min="8957" max="8957" width="17.42578125" style="99" bestFit="1" customWidth="1"/>
    <col min="8958" max="8970" width="12.5703125" style="99" customWidth="1"/>
    <col min="8971" max="9212" width="9.140625" style="99"/>
    <col min="9213" max="9213" width="17.42578125" style="99" bestFit="1" customWidth="1"/>
    <col min="9214" max="9226" width="12.5703125" style="99" customWidth="1"/>
    <col min="9227" max="9468" width="9.140625" style="99"/>
    <col min="9469" max="9469" width="17.42578125" style="99" bestFit="1" customWidth="1"/>
    <col min="9470" max="9482" width="12.5703125" style="99" customWidth="1"/>
    <col min="9483" max="9724" width="9.140625" style="99"/>
    <col min="9725" max="9725" width="17.42578125" style="99" bestFit="1" customWidth="1"/>
    <col min="9726" max="9738" width="12.5703125" style="99" customWidth="1"/>
    <col min="9739" max="9980" width="9.140625" style="99"/>
    <col min="9981" max="9981" width="17.42578125" style="99" bestFit="1" customWidth="1"/>
    <col min="9982" max="9994" width="12.5703125" style="99" customWidth="1"/>
    <col min="9995" max="10236" width="9.140625" style="99"/>
    <col min="10237" max="10237" width="17.42578125" style="99" bestFit="1" customWidth="1"/>
    <col min="10238" max="10250" width="12.5703125" style="99" customWidth="1"/>
    <col min="10251" max="10492" width="9.140625" style="99"/>
    <col min="10493" max="10493" width="17.42578125" style="99" bestFit="1" customWidth="1"/>
    <col min="10494" max="10506" width="12.5703125" style="99" customWidth="1"/>
    <col min="10507" max="10748" width="9.140625" style="99"/>
    <col min="10749" max="10749" width="17.42578125" style="99" bestFit="1" customWidth="1"/>
    <col min="10750" max="10762" width="12.5703125" style="99" customWidth="1"/>
    <col min="10763" max="11004" width="9.140625" style="99"/>
    <col min="11005" max="11005" width="17.42578125" style="99" bestFit="1" customWidth="1"/>
    <col min="11006" max="11018" width="12.5703125" style="99" customWidth="1"/>
    <col min="11019" max="11260" width="9.140625" style="99"/>
    <col min="11261" max="11261" width="17.42578125" style="99" bestFit="1" customWidth="1"/>
    <col min="11262" max="11274" width="12.5703125" style="99" customWidth="1"/>
    <col min="11275" max="11516" width="9.140625" style="99"/>
    <col min="11517" max="11517" width="17.42578125" style="99" bestFit="1" customWidth="1"/>
    <col min="11518" max="11530" width="12.5703125" style="99" customWidth="1"/>
    <col min="11531" max="11772" width="9.140625" style="99"/>
    <col min="11773" max="11773" width="17.42578125" style="99" bestFit="1" customWidth="1"/>
    <col min="11774" max="11786" width="12.5703125" style="99" customWidth="1"/>
    <col min="11787" max="12028" width="9.140625" style="99"/>
    <col min="12029" max="12029" width="17.42578125" style="99" bestFit="1" customWidth="1"/>
    <col min="12030" max="12042" width="12.5703125" style="99" customWidth="1"/>
    <col min="12043" max="12284" width="9.140625" style="99"/>
    <col min="12285" max="12285" width="17.42578125" style="99" bestFit="1" customWidth="1"/>
    <col min="12286" max="12298" width="12.5703125" style="99" customWidth="1"/>
    <col min="12299" max="12540" width="9.140625" style="99"/>
    <col min="12541" max="12541" width="17.42578125" style="99" bestFit="1" customWidth="1"/>
    <col min="12542" max="12554" width="12.5703125" style="99" customWidth="1"/>
    <col min="12555" max="12796" width="9.140625" style="99"/>
    <col min="12797" max="12797" width="17.42578125" style="99" bestFit="1" customWidth="1"/>
    <col min="12798" max="12810" width="12.5703125" style="99" customWidth="1"/>
    <col min="12811" max="13052" width="9.140625" style="99"/>
    <col min="13053" max="13053" width="17.42578125" style="99" bestFit="1" customWidth="1"/>
    <col min="13054" max="13066" width="12.5703125" style="99" customWidth="1"/>
    <col min="13067" max="13308" width="9.140625" style="99"/>
    <col min="13309" max="13309" width="17.42578125" style="99" bestFit="1" customWidth="1"/>
    <col min="13310" max="13322" width="12.5703125" style="99" customWidth="1"/>
    <col min="13323" max="13564" width="9.140625" style="99"/>
    <col min="13565" max="13565" width="17.42578125" style="99" bestFit="1" customWidth="1"/>
    <col min="13566" max="13578" width="12.5703125" style="99" customWidth="1"/>
    <col min="13579" max="13820" width="9.140625" style="99"/>
    <col min="13821" max="13821" width="17.42578125" style="99" bestFit="1" customWidth="1"/>
    <col min="13822" max="13834" width="12.5703125" style="99" customWidth="1"/>
    <col min="13835" max="14076" width="9.140625" style="99"/>
    <col min="14077" max="14077" width="17.42578125" style="99" bestFit="1" customWidth="1"/>
    <col min="14078" max="14090" width="12.5703125" style="99" customWidth="1"/>
    <col min="14091" max="14332" width="9.140625" style="99"/>
    <col min="14333" max="14333" width="17.42578125" style="99" bestFit="1" customWidth="1"/>
    <col min="14334" max="14346" width="12.5703125" style="99" customWidth="1"/>
    <col min="14347" max="14588" width="9.140625" style="99"/>
    <col min="14589" max="14589" width="17.42578125" style="99" bestFit="1" customWidth="1"/>
    <col min="14590" max="14602" width="12.5703125" style="99" customWidth="1"/>
    <col min="14603" max="14844" width="9.140625" style="99"/>
    <col min="14845" max="14845" width="17.42578125" style="99" bestFit="1" customWidth="1"/>
    <col min="14846" max="14858" width="12.5703125" style="99" customWidth="1"/>
    <col min="14859" max="15100" width="9.140625" style="99"/>
    <col min="15101" max="15101" width="17.42578125" style="99" bestFit="1" customWidth="1"/>
    <col min="15102" max="15114" width="12.5703125" style="99" customWidth="1"/>
    <col min="15115" max="15356" width="9.140625" style="99"/>
    <col min="15357" max="15357" width="17.42578125" style="99" bestFit="1" customWidth="1"/>
    <col min="15358" max="15370" width="12.5703125" style="99" customWidth="1"/>
    <col min="15371" max="15612" width="9.140625" style="99"/>
    <col min="15613" max="15613" width="17.42578125" style="99" bestFit="1" customWidth="1"/>
    <col min="15614" max="15626" width="12.5703125" style="99" customWidth="1"/>
    <col min="15627" max="15868" width="9.140625" style="99"/>
    <col min="15869" max="15869" width="17.42578125" style="99" bestFit="1" customWidth="1"/>
    <col min="15870" max="15882" width="12.5703125" style="99" customWidth="1"/>
    <col min="15883" max="16124" width="9.140625" style="99"/>
    <col min="16125" max="16125" width="17.42578125" style="99" bestFit="1" customWidth="1"/>
    <col min="16126" max="16138" width="12.5703125" style="99" customWidth="1"/>
    <col min="16139" max="16384" width="9.140625" style="99"/>
  </cols>
  <sheetData>
    <row r="1" spans="1:12">
      <c r="A1" s="366" t="s">
        <v>628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188"/>
    </row>
    <row r="2" spans="1:12">
      <c r="A2" s="366" t="s">
        <v>629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188"/>
    </row>
    <row r="3" spans="1:12">
      <c r="A3" s="111" t="s">
        <v>93</v>
      </c>
      <c r="B3" s="112"/>
      <c r="C3" s="112"/>
      <c r="D3" s="112"/>
      <c r="J3" s="113" t="s">
        <v>52</v>
      </c>
      <c r="K3" s="322" t="s">
        <v>427</v>
      </c>
    </row>
    <row r="4" spans="1:12">
      <c r="A4" s="367" t="s">
        <v>9</v>
      </c>
      <c r="B4" s="409">
        <v>2014</v>
      </c>
      <c r="C4" s="409">
        <v>2015</v>
      </c>
      <c r="D4" s="409">
        <v>2016</v>
      </c>
      <c r="E4" s="409">
        <v>2017</v>
      </c>
      <c r="F4" s="409">
        <v>2017</v>
      </c>
      <c r="G4" s="409"/>
      <c r="H4" s="409"/>
      <c r="I4" s="409"/>
      <c r="J4" s="235">
        <v>2018</v>
      </c>
      <c r="K4" s="410" t="s">
        <v>390</v>
      </c>
    </row>
    <row r="5" spans="1:12" ht="25.5">
      <c r="A5" s="367"/>
      <c r="B5" s="409"/>
      <c r="C5" s="409"/>
      <c r="D5" s="409"/>
      <c r="E5" s="409"/>
      <c r="F5" s="271" t="s">
        <v>367</v>
      </c>
      <c r="G5" s="271" t="s">
        <v>368</v>
      </c>
      <c r="H5" s="271" t="s">
        <v>369</v>
      </c>
      <c r="I5" s="271" t="s">
        <v>370</v>
      </c>
      <c r="J5" s="271" t="s">
        <v>367</v>
      </c>
      <c r="K5" s="410"/>
    </row>
    <row r="6" spans="1:12" s="116" customFormat="1">
      <c r="A6" s="114" t="s">
        <v>26</v>
      </c>
      <c r="B6" s="115">
        <f>SUM(B7:B9)</f>
        <v>152255.53903399999</v>
      </c>
      <c r="C6" s="115">
        <f>SUM(C7:C9)</f>
        <v>168956.25346099999</v>
      </c>
      <c r="D6" s="115">
        <f>SUM(D7:D9)</f>
        <v>170604.452918</v>
      </c>
      <c r="E6" s="115">
        <f>SUM(F6:I6)</f>
        <v>156238.07164400001</v>
      </c>
      <c r="F6" s="115">
        <f>SUM(F7:F9)</f>
        <v>43893.306099000001</v>
      </c>
      <c r="G6" s="115">
        <f>SUM(G7:G9)</f>
        <v>36571.824718999997</v>
      </c>
      <c r="H6" s="115">
        <f>SUM(H7:H9)</f>
        <v>35643.413217000001</v>
      </c>
      <c r="I6" s="115">
        <f>SUM(I7:I9)</f>
        <v>40129.527608999997</v>
      </c>
      <c r="J6" s="115">
        <f>SUM(J7:J9)</f>
        <v>37918.341367000001</v>
      </c>
      <c r="K6" s="115" t="s">
        <v>374</v>
      </c>
    </row>
    <row r="7" spans="1:12" ht="21.75" customHeight="1">
      <c r="A7" s="97" t="s">
        <v>103</v>
      </c>
      <c r="B7" s="98">
        <v>107976.000462</v>
      </c>
      <c r="C7" s="98">
        <v>119327.68930100001</v>
      </c>
      <c r="D7" s="98">
        <v>117816.532515</v>
      </c>
      <c r="E7" s="181">
        <f>SUM(F7:I7)</f>
        <v>112120.40915200001</v>
      </c>
      <c r="F7" s="98">
        <v>31037.252842000002</v>
      </c>
      <c r="G7" s="98">
        <v>27388.406928</v>
      </c>
      <c r="H7" s="98">
        <v>26156.793226000002</v>
      </c>
      <c r="I7" s="98">
        <v>27537.956156</v>
      </c>
      <c r="J7" s="98">
        <v>26344.401394</v>
      </c>
      <c r="K7" s="98" t="s">
        <v>630</v>
      </c>
    </row>
    <row r="8" spans="1:12" ht="21.75" customHeight="1">
      <c r="A8" s="97" t="s">
        <v>104</v>
      </c>
      <c r="B8" s="98">
        <v>18963.603373999998</v>
      </c>
      <c r="C8" s="98">
        <v>30802.764525999999</v>
      </c>
      <c r="D8" s="98">
        <v>28028.677274000001</v>
      </c>
      <c r="E8" s="181">
        <f>SUM(F8:I8)</f>
        <v>22346.528903999999</v>
      </c>
      <c r="F8" s="98">
        <v>5697.571852</v>
      </c>
      <c r="G8" s="98">
        <v>5215.486457</v>
      </c>
      <c r="H8" s="98">
        <v>5007.517707</v>
      </c>
      <c r="I8" s="98">
        <v>6425.9528879999998</v>
      </c>
      <c r="J8" s="98">
        <v>5984.6374509999996</v>
      </c>
      <c r="K8" s="98" t="s">
        <v>631</v>
      </c>
    </row>
    <row r="9" spans="1:12" ht="21.75" customHeight="1">
      <c r="A9" s="100" t="s">
        <v>105</v>
      </c>
      <c r="B9" s="101">
        <v>25315.935197999999</v>
      </c>
      <c r="C9" s="101">
        <v>18825.799633999999</v>
      </c>
      <c r="D9" s="101">
        <v>24759.243128999999</v>
      </c>
      <c r="E9" s="101">
        <f>SUM(F9:I9)</f>
        <v>21771.133588000001</v>
      </c>
      <c r="F9" s="101">
        <v>7158.4814050000004</v>
      </c>
      <c r="G9" s="101">
        <v>3967.9313339999999</v>
      </c>
      <c r="H9" s="101">
        <v>4479.1022839999996</v>
      </c>
      <c r="I9" s="101">
        <v>6165.6185649999998</v>
      </c>
      <c r="J9" s="101">
        <v>5589.302522</v>
      </c>
      <c r="K9" s="101" t="s">
        <v>632</v>
      </c>
    </row>
    <row r="10" spans="1:12">
      <c r="A10" s="408" t="s">
        <v>106</v>
      </c>
      <c r="B10" s="408"/>
      <c r="C10" s="236"/>
      <c r="D10" s="236"/>
      <c r="E10" s="98"/>
      <c r="F10" s="98"/>
      <c r="J10" s="98"/>
      <c r="K10" s="323" t="s">
        <v>633</v>
      </c>
    </row>
    <row r="11" spans="1:12">
      <c r="F11" s="117"/>
      <c r="J11" s="117"/>
    </row>
    <row r="12" spans="1:12">
      <c r="F12" s="117"/>
      <c r="J12" s="117"/>
    </row>
  </sheetData>
  <mergeCells count="10">
    <mergeCell ref="A10:B10"/>
    <mergeCell ref="A1:K1"/>
    <mergeCell ref="A2:K2"/>
    <mergeCell ref="A4:A5"/>
    <mergeCell ref="B4:B5"/>
    <mergeCell ref="C4:C5"/>
    <mergeCell ref="D4:D5"/>
    <mergeCell ref="E4:E5"/>
    <mergeCell ref="F4:I4"/>
    <mergeCell ref="K4:K5"/>
  </mergeCells>
  <hyperlinks>
    <hyperlink ref="J3" location="Content!A1" display="contents"/>
  </hyperlinks>
  <pageMargins left="0.7" right="0.7" top="0.75" bottom="0.75" header="0.3" footer="0.3"/>
  <pageSetup paperSize="9" scale="5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"/>
  <sheetViews>
    <sheetView rightToLeft="1" view="pageBreakPreview" zoomScale="85" zoomScaleNormal="100" zoomScaleSheetLayoutView="85" workbookViewId="0">
      <selection activeCell="A3" sqref="A3"/>
    </sheetView>
  </sheetViews>
  <sheetFormatPr defaultColWidth="9.140625" defaultRowHeight="15"/>
  <cols>
    <col min="1" max="1" width="49.42578125" style="99" bestFit="1" customWidth="1"/>
    <col min="2" max="4" width="12" style="99" customWidth="1"/>
    <col min="5" max="5" width="11.28515625" style="99" bestFit="1" customWidth="1"/>
    <col min="6" max="10" width="10.7109375" style="99" customWidth="1"/>
    <col min="11" max="11" width="45.85546875" style="329" customWidth="1"/>
    <col min="12" max="16384" width="9.140625" style="99"/>
  </cols>
  <sheetData>
    <row r="1" spans="1:12">
      <c r="A1" s="366" t="s">
        <v>634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188"/>
    </row>
    <row r="2" spans="1:12">
      <c r="A2" s="366" t="s">
        <v>635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188"/>
    </row>
    <row r="3" spans="1:12">
      <c r="A3" s="111" t="s">
        <v>93</v>
      </c>
      <c r="B3" s="118"/>
      <c r="C3" s="118"/>
      <c r="D3" s="118"/>
      <c r="J3" s="324" t="s">
        <v>52</v>
      </c>
      <c r="K3" s="322" t="s">
        <v>427</v>
      </c>
    </row>
    <row r="4" spans="1:12">
      <c r="A4" s="367" t="s">
        <v>9</v>
      </c>
      <c r="B4" s="409">
        <v>2014</v>
      </c>
      <c r="C4" s="409">
        <v>2015</v>
      </c>
      <c r="D4" s="409">
        <v>2016</v>
      </c>
      <c r="E4" s="409">
        <v>2017</v>
      </c>
      <c r="F4" s="409">
        <v>2017</v>
      </c>
      <c r="G4" s="409"/>
      <c r="H4" s="409"/>
      <c r="I4" s="409"/>
      <c r="J4" s="235">
        <v>2018</v>
      </c>
      <c r="K4" s="411" t="s">
        <v>390</v>
      </c>
    </row>
    <row r="5" spans="1:12" ht="25.5">
      <c r="A5" s="367"/>
      <c r="B5" s="409"/>
      <c r="C5" s="409"/>
      <c r="D5" s="409"/>
      <c r="E5" s="409"/>
      <c r="F5" s="271" t="s">
        <v>367</v>
      </c>
      <c r="G5" s="271" t="s">
        <v>368</v>
      </c>
      <c r="H5" s="271" t="s">
        <v>369</v>
      </c>
      <c r="I5" s="271" t="s">
        <v>370</v>
      </c>
      <c r="J5" s="271" t="s">
        <v>367</v>
      </c>
      <c r="K5" s="411"/>
    </row>
    <row r="6" spans="1:12" s="116" customFormat="1" ht="16.5" customHeight="1">
      <c r="A6" s="119" t="s">
        <v>26</v>
      </c>
      <c r="B6" s="120">
        <f>SUM(B29,B52,B75)</f>
        <v>152255.53903400002</v>
      </c>
      <c r="C6" s="120">
        <f>SUM(C29,C52,C75)</f>
        <v>168956.25346099999</v>
      </c>
      <c r="D6" s="120">
        <f>SUM(D29,D52,D75)</f>
        <v>170604.452918</v>
      </c>
      <c r="E6" s="120">
        <f>SUM(F6:I6)</f>
        <v>156238.07164400001</v>
      </c>
      <c r="F6" s="120">
        <f>SUM(F29,F52,F75)</f>
        <v>43893.306099000001</v>
      </c>
      <c r="G6" s="120">
        <f>SUM(G29,G52,G75)</f>
        <v>36571.824718999997</v>
      </c>
      <c r="H6" s="120">
        <f>SUM(H29,H52,H75)</f>
        <v>35643.413217000001</v>
      </c>
      <c r="I6" s="120">
        <f>SUM(I29,I52,I75)</f>
        <v>40129.527608999997</v>
      </c>
      <c r="J6" s="120">
        <f>SUM(J29,J52,J75)</f>
        <v>37918.341367000001</v>
      </c>
      <c r="K6" s="325" t="s">
        <v>374</v>
      </c>
    </row>
    <row r="7" spans="1:12" s="121" customFormat="1">
      <c r="A7" s="230" t="s">
        <v>103</v>
      </c>
      <c r="B7" s="230"/>
      <c r="C7" s="230"/>
      <c r="D7" s="230"/>
      <c r="E7" s="230"/>
      <c r="F7" s="230"/>
      <c r="G7" s="230"/>
      <c r="H7" s="230"/>
      <c r="I7" s="230"/>
      <c r="J7" s="230"/>
      <c r="K7" s="326" t="s">
        <v>636</v>
      </c>
    </row>
    <row r="8" spans="1:12">
      <c r="A8" s="122" t="s">
        <v>107</v>
      </c>
      <c r="B8" s="123">
        <v>2658.4659280000001</v>
      </c>
      <c r="C8" s="123">
        <v>2836.3774859999999</v>
      </c>
      <c r="D8" s="123">
        <v>2902.0210350000002</v>
      </c>
      <c r="E8" s="123">
        <f>F8+G8+H8+I8</f>
        <v>3067.2778370000001</v>
      </c>
      <c r="F8" s="123">
        <v>742.92772200000002</v>
      </c>
      <c r="G8" s="123">
        <v>767.34337800000003</v>
      </c>
      <c r="H8" s="123">
        <v>730.99333200000001</v>
      </c>
      <c r="I8" s="123">
        <v>826.01340500000003</v>
      </c>
      <c r="J8" s="123">
        <v>746.58031000000005</v>
      </c>
      <c r="K8" s="327" t="s">
        <v>637</v>
      </c>
    </row>
    <row r="9" spans="1:12">
      <c r="A9" s="122" t="s">
        <v>108</v>
      </c>
      <c r="B9" s="123">
        <v>3245.970014</v>
      </c>
      <c r="C9" s="123">
        <v>2897.7591659999998</v>
      </c>
      <c r="D9" s="123">
        <v>2121.718989</v>
      </c>
      <c r="E9" s="123">
        <f t="shared" ref="E9:E28" si="0">F9+G9+H9+I9</f>
        <v>2129.9698399999997</v>
      </c>
      <c r="F9" s="123">
        <v>574.14395400000001</v>
      </c>
      <c r="G9" s="123">
        <v>481.75350100000003</v>
      </c>
      <c r="H9" s="123">
        <v>531.66823599999998</v>
      </c>
      <c r="I9" s="123">
        <v>542.40414899999996</v>
      </c>
      <c r="J9" s="123">
        <v>535.62670100000003</v>
      </c>
      <c r="K9" s="327" t="s">
        <v>638</v>
      </c>
    </row>
    <row r="10" spans="1:12">
      <c r="A10" s="122" t="s">
        <v>109</v>
      </c>
      <c r="B10" s="123">
        <v>394.31725299999999</v>
      </c>
      <c r="C10" s="123">
        <v>396.91421600000001</v>
      </c>
      <c r="D10" s="123">
        <v>445.52867199999997</v>
      </c>
      <c r="E10" s="123">
        <f t="shared" si="0"/>
        <v>419.62031899999999</v>
      </c>
      <c r="F10" s="123">
        <v>103.324482</v>
      </c>
      <c r="G10" s="123">
        <v>139.63684799999999</v>
      </c>
      <c r="H10" s="123">
        <v>87.592354999999998</v>
      </c>
      <c r="I10" s="123">
        <v>89.066633999999993</v>
      </c>
      <c r="J10" s="123">
        <v>113.887502</v>
      </c>
      <c r="K10" s="327" t="s">
        <v>639</v>
      </c>
    </row>
    <row r="11" spans="1:12">
      <c r="A11" s="122" t="s">
        <v>110</v>
      </c>
      <c r="B11" s="123">
        <v>2590.2813620000002</v>
      </c>
      <c r="C11" s="123">
        <v>2424.2062470000001</v>
      </c>
      <c r="D11" s="123">
        <v>2142.810356</v>
      </c>
      <c r="E11" s="123">
        <f t="shared" si="0"/>
        <v>2098.5188640000001</v>
      </c>
      <c r="F11" s="123">
        <v>614.300343</v>
      </c>
      <c r="G11" s="123">
        <v>575.429847</v>
      </c>
      <c r="H11" s="123">
        <v>432.17627099999999</v>
      </c>
      <c r="I11" s="123">
        <v>476.61240299999997</v>
      </c>
      <c r="J11" s="123">
        <v>552.59910400000001</v>
      </c>
      <c r="K11" s="327" t="s">
        <v>640</v>
      </c>
    </row>
    <row r="12" spans="1:12">
      <c r="A12" s="122" t="s">
        <v>111</v>
      </c>
      <c r="B12" s="123">
        <v>4541.2145149999997</v>
      </c>
      <c r="C12" s="123">
        <v>3817.7697739999999</v>
      </c>
      <c r="D12" s="123">
        <v>3373.8777660000001</v>
      </c>
      <c r="E12" s="123">
        <f t="shared" si="0"/>
        <v>4506.6029639999997</v>
      </c>
      <c r="F12" s="123">
        <v>854.75438399999996</v>
      </c>
      <c r="G12" s="123">
        <v>1036.381439</v>
      </c>
      <c r="H12" s="123">
        <v>1288.4306549999999</v>
      </c>
      <c r="I12" s="123">
        <v>1327.036486</v>
      </c>
      <c r="J12" s="123">
        <v>1283.393941</v>
      </c>
      <c r="K12" s="327" t="s">
        <v>641</v>
      </c>
    </row>
    <row r="13" spans="1:12">
      <c r="A13" s="122" t="s">
        <v>112</v>
      </c>
      <c r="B13" s="123">
        <v>9982.9011250000003</v>
      </c>
      <c r="C13" s="123">
        <v>11214.466694000001</v>
      </c>
      <c r="D13" s="123">
        <v>9070.8264350000009</v>
      </c>
      <c r="E13" s="123">
        <f t="shared" si="0"/>
        <v>8014.4331879999991</v>
      </c>
      <c r="F13" s="123">
        <v>2149.9430029999999</v>
      </c>
      <c r="G13" s="123">
        <v>1965.721751</v>
      </c>
      <c r="H13" s="123">
        <v>1985.3099520000001</v>
      </c>
      <c r="I13" s="123">
        <v>1913.458482</v>
      </c>
      <c r="J13" s="123">
        <v>1846.30747</v>
      </c>
      <c r="K13" s="327" t="s">
        <v>642</v>
      </c>
    </row>
    <row r="14" spans="1:12" ht="25.5">
      <c r="A14" s="122" t="s">
        <v>113</v>
      </c>
      <c r="B14" s="123">
        <v>5434.2909820000004</v>
      </c>
      <c r="C14" s="123">
        <v>5720.2398359999997</v>
      </c>
      <c r="D14" s="123">
        <v>4214.3090590000002</v>
      </c>
      <c r="E14" s="123">
        <f t="shared" si="0"/>
        <v>4226.0402570000006</v>
      </c>
      <c r="F14" s="123">
        <v>989.20442400000002</v>
      </c>
      <c r="G14" s="123">
        <v>1084.643413</v>
      </c>
      <c r="H14" s="123">
        <v>1050.008208</v>
      </c>
      <c r="I14" s="123">
        <v>1102.1842119999999</v>
      </c>
      <c r="J14" s="123">
        <v>1092.4014950000001</v>
      </c>
      <c r="K14" s="327" t="s">
        <v>643</v>
      </c>
    </row>
    <row r="15" spans="1:12">
      <c r="A15" s="122" t="s">
        <v>114</v>
      </c>
      <c r="B15" s="123">
        <v>104.741421</v>
      </c>
      <c r="C15" s="123">
        <v>94.419721999999993</v>
      </c>
      <c r="D15" s="123">
        <v>113.892706</v>
      </c>
      <c r="E15" s="123">
        <f t="shared" si="0"/>
        <v>79.997855000000001</v>
      </c>
      <c r="F15" s="123">
        <v>19.027225999999999</v>
      </c>
      <c r="G15" s="123">
        <v>23.005282999999999</v>
      </c>
      <c r="H15" s="123">
        <v>18.785319000000001</v>
      </c>
      <c r="I15" s="123">
        <v>19.180026999999999</v>
      </c>
      <c r="J15" s="123">
        <v>16.257484999999999</v>
      </c>
      <c r="K15" s="327" t="s">
        <v>644</v>
      </c>
    </row>
    <row r="16" spans="1:12" ht="25.5">
      <c r="A16" s="122" t="s">
        <v>115</v>
      </c>
      <c r="B16" s="123">
        <v>269.17756300000002</v>
      </c>
      <c r="C16" s="123">
        <v>292.36997600000001</v>
      </c>
      <c r="D16" s="123">
        <v>226.12213</v>
      </c>
      <c r="E16" s="123">
        <f t="shared" si="0"/>
        <v>242.80966900000001</v>
      </c>
      <c r="F16" s="123">
        <v>76.145385000000005</v>
      </c>
      <c r="G16" s="123">
        <v>76.773934999999994</v>
      </c>
      <c r="H16" s="123">
        <v>35.790284</v>
      </c>
      <c r="I16" s="123">
        <v>54.100065000000001</v>
      </c>
      <c r="J16" s="123">
        <v>38.247515999999997</v>
      </c>
      <c r="K16" s="327" t="s">
        <v>645</v>
      </c>
    </row>
    <row r="17" spans="1:11" ht="25.5">
      <c r="A17" s="122" t="s">
        <v>116</v>
      </c>
      <c r="B17" s="123">
        <v>1259.3295479999999</v>
      </c>
      <c r="C17" s="123">
        <v>1135.7823639999999</v>
      </c>
      <c r="D17" s="123">
        <v>1053.130809</v>
      </c>
      <c r="E17" s="123">
        <f t="shared" si="0"/>
        <v>1109.1538989999999</v>
      </c>
      <c r="F17" s="123">
        <v>235.830197</v>
      </c>
      <c r="G17" s="123">
        <v>254.55850699999999</v>
      </c>
      <c r="H17" s="123">
        <v>322.67217499999998</v>
      </c>
      <c r="I17" s="123">
        <v>296.09302000000002</v>
      </c>
      <c r="J17" s="123">
        <v>281.67496599999998</v>
      </c>
      <c r="K17" s="327" t="s">
        <v>646</v>
      </c>
    </row>
    <row r="18" spans="1:11">
      <c r="A18" s="122" t="s">
        <v>117</v>
      </c>
      <c r="B18" s="123">
        <v>952.24515699999995</v>
      </c>
      <c r="C18" s="123">
        <v>959.66067599999997</v>
      </c>
      <c r="D18" s="123">
        <v>896.01825899999994</v>
      </c>
      <c r="E18" s="123">
        <f t="shared" si="0"/>
        <v>898.14709900000003</v>
      </c>
      <c r="F18" s="123">
        <v>209.01486</v>
      </c>
      <c r="G18" s="123">
        <v>247.56832700000001</v>
      </c>
      <c r="H18" s="123">
        <v>198.03795099999999</v>
      </c>
      <c r="I18" s="123">
        <v>243.525961</v>
      </c>
      <c r="J18" s="123">
        <v>181.42713599999999</v>
      </c>
      <c r="K18" s="327" t="s">
        <v>647</v>
      </c>
    </row>
    <row r="19" spans="1:11" ht="25.5">
      <c r="A19" s="122" t="s">
        <v>118</v>
      </c>
      <c r="B19" s="123">
        <v>205.004347</v>
      </c>
      <c r="C19" s="123">
        <v>158.49073300000001</v>
      </c>
      <c r="D19" s="123">
        <v>235.00108399999999</v>
      </c>
      <c r="E19" s="123">
        <f t="shared" si="0"/>
        <v>154.20754400000001</v>
      </c>
      <c r="F19" s="123">
        <v>46.482261999999999</v>
      </c>
      <c r="G19" s="123">
        <v>46.231274999999997</v>
      </c>
      <c r="H19" s="123">
        <v>30.316236</v>
      </c>
      <c r="I19" s="123">
        <v>31.177771</v>
      </c>
      <c r="J19" s="123">
        <v>22.707255</v>
      </c>
      <c r="K19" s="327" t="s">
        <v>648</v>
      </c>
    </row>
    <row r="20" spans="1:11" ht="25.5">
      <c r="A20" s="122" t="s">
        <v>119</v>
      </c>
      <c r="B20" s="123">
        <v>1598.790309</v>
      </c>
      <c r="C20" s="123">
        <v>1457.456623</v>
      </c>
      <c r="D20" s="123">
        <v>1535.564335</v>
      </c>
      <c r="E20" s="123">
        <f t="shared" si="0"/>
        <v>1365.8997079999999</v>
      </c>
      <c r="F20" s="123">
        <v>331.99583899999999</v>
      </c>
      <c r="G20" s="123">
        <v>323.08565900000002</v>
      </c>
      <c r="H20" s="123">
        <v>362.31976300000002</v>
      </c>
      <c r="I20" s="123">
        <v>348.498447</v>
      </c>
      <c r="J20" s="123">
        <v>336.192519</v>
      </c>
      <c r="K20" s="327" t="s">
        <v>649</v>
      </c>
    </row>
    <row r="21" spans="1:11" ht="25.5">
      <c r="A21" s="122" t="s">
        <v>120</v>
      </c>
      <c r="B21" s="123">
        <v>55.440266999999999</v>
      </c>
      <c r="C21" s="123">
        <v>2958.135209</v>
      </c>
      <c r="D21" s="123">
        <v>5421.8904709999997</v>
      </c>
      <c r="E21" s="123">
        <f t="shared" si="0"/>
        <v>4963.3336980000004</v>
      </c>
      <c r="F21" s="123">
        <v>2387.668017</v>
      </c>
      <c r="G21" s="123">
        <v>1144.441122</v>
      </c>
      <c r="H21" s="123">
        <v>502.58655299999998</v>
      </c>
      <c r="I21" s="123">
        <v>928.63800600000002</v>
      </c>
      <c r="J21" s="123">
        <v>1348.5999469999999</v>
      </c>
      <c r="K21" s="327" t="s">
        <v>650</v>
      </c>
    </row>
    <row r="22" spans="1:11">
      <c r="A22" s="122" t="s">
        <v>121</v>
      </c>
      <c r="B22" s="123">
        <v>19963.093547</v>
      </c>
      <c r="C22" s="123">
        <v>19104.00143</v>
      </c>
      <c r="D22" s="123">
        <v>17859.121020999999</v>
      </c>
      <c r="E22" s="123">
        <f t="shared" si="0"/>
        <v>18581.585591999999</v>
      </c>
      <c r="F22" s="123">
        <v>4481.4212690000004</v>
      </c>
      <c r="G22" s="123">
        <v>5105.6071750000001</v>
      </c>
      <c r="H22" s="123">
        <v>4660.3918180000001</v>
      </c>
      <c r="I22" s="123">
        <v>4334.1653299999998</v>
      </c>
      <c r="J22" s="123">
        <v>4506.7132359999996</v>
      </c>
      <c r="K22" s="327" t="s">
        <v>651</v>
      </c>
    </row>
    <row r="23" spans="1:11" ht="25.5">
      <c r="A23" s="122" t="s">
        <v>122</v>
      </c>
      <c r="B23" s="123">
        <v>25557.908905</v>
      </c>
      <c r="C23" s="123">
        <v>32390.515803999999</v>
      </c>
      <c r="D23" s="123">
        <v>32592.855374999999</v>
      </c>
      <c r="E23" s="123">
        <f t="shared" si="0"/>
        <v>27871.410721</v>
      </c>
      <c r="F23" s="123">
        <v>7623.3568420000001</v>
      </c>
      <c r="G23" s="123">
        <v>7336.7305310000002</v>
      </c>
      <c r="H23" s="123">
        <v>6317.5605699999996</v>
      </c>
      <c r="I23" s="123">
        <v>6593.7627780000003</v>
      </c>
      <c r="J23" s="123">
        <v>5491.5313980000001</v>
      </c>
      <c r="K23" s="327" t="s">
        <v>652</v>
      </c>
    </row>
    <row r="24" spans="1:11" ht="25.5">
      <c r="A24" s="122" t="s">
        <v>123</v>
      </c>
      <c r="B24" s="123">
        <v>25457.112397000001</v>
      </c>
      <c r="C24" s="123">
        <v>27262.131406</v>
      </c>
      <c r="D24" s="123">
        <v>29502.848095000001</v>
      </c>
      <c r="E24" s="123">
        <f t="shared" si="0"/>
        <v>26760.527801000004</v>
      </c>
      <c r="F24" s="123">
        <v>8519.008511</v>
      </c>
      <c r="G24" s="123">
        <v>6018.1799490000003</v>
      </c>
      <c r="H24" s="123">
        <v>5261.2304439999998</v>
      </c>
      <c r="I24" s="123">
        <v>6962.1088970000001</v>
      </c>
      <c r="J24" s="123">
        <v>6703.2723390000001</v>
      </c>
      <c r="K24" s="327" t="s">
        <v>653</v>
      </c>
    </row>
    <row r="25" spans="1:11" ht="25.5">
      <c r="A25" s="122" t="s">
        <v>124</v>
      </c>
      <c r="B25" s="123">
        <v>2457.5873499999998</v>
      </c>
      <c r="C25" s="123">
        <v>2919.4825700000001</v>
      </c>
      <c r="D25" s="123">
        <v>2790.9026690000001</v>
      </c>
      <c r="E25" s="123">
        <f t="shared" si="0"/>
        <v>2147.1620119999998</v>
      </c>
      <c r="F25" s="123">
        <v>564.65215999999998</v>
      </c>
      <c r="G25" s="123">
        <v>462.364936</v>
      </c>
      <c r="H25" s="123">
        <v>537.29863799999998</v>
      </c>
      <c r="I25" s="123">
        <v>582.84627799999998</v>
      </c>
      <c r="J25" s="123">
        <v>653.55319699999995</v>
      </c>
      <c r="K25" s="327" t="s">
        <v>654</v>
      </c>
    </row>
    <row r="26" spans="1:11">
      <c r="A26" s="122" t="s">
        <v>246</v>
      </c>
      <c r="B26" s="123">
        <v>0</v>
      </c>
      <c r="C26" s="123">
        <v>5.5094999999999998E-2</v>
      </c>
      <c r="D26" s="123">
        <v>0</v>
      </c>
      <c r="E26" s="123">
        <f t="shared" si="0"/>
        <v>451.74874</v>
      </c>
      <c r="F26" s="123">
        <v>194.73868300000001</v>
      </c>
      <c r="G26" s="123">
        <v>2.2676440000000002</v>
      </c>
      <c r="H26" s="123">
        <v>245.12956600000001</v>
      </c>
      <c r="I26" s="123">
        <v>9.6128470000000004</v>
      </c>
      <c r="J26" s="123">
        <v>0</v>
      </c>
      <c r="K26" s="327" t="s">
        <v>655</v>
      </c>
    </row>
    <row r="27" spans="1:11">
      <c r="A27" s="122" t="s">
        <v>125</v>
      </c>
      <c r="B27" s="123">
        <v>1069.1874720000001</v>
      </c>
      <c r="C27" s="123">
        <v>1206.6725180000001</v>
      </c>
      <c r="D27" s="123">
        <v>1240.559344</v>
      </c>
      <c r="E27" s="123">
        <f t="shared" si="0"/>
        <v>1062.2843009999999</v>
      </c>
      <c r="F27" s="123">
        <v>284.62813499999999</v>
      </c>
      <c r="G27" s="123">
        <v>239.08020500000001</v>
      </c>
      <c r="H27" s="123">
        <v>269.08440899999999</v>
      </c>
      <c r="I27" s="123">
        <v>269.49155200000001</v>
      </c>
      <c r="J27" s="123">
        <v>219.55512400000001</v>
      </c>
      <c r="K27" s="327" t="s">
        <v>656</v>
      </c>
    </row>
    <row r="28" spans="1:11">
      <c r="A28" s="122" t="s">
        <v>126</v>
      </c>
      <c r="B28" s="123">
        <v>178.941</v>
      </c>
      <c r="C28" s="123">
        <v>80.781756000000001</v>
      </c>
      <c r="D28" s="123">
        <v>77.533905000000004</v>
      </c>
      <c r="E28" s="123">
        <f t="shared" si="0"/>
        <v>1969.677244</v>
      </c>
      <c r="F28" s="123">
        <v>34.685144000000001</v>
      </c>
      <c r="G28" s="123">
        <v>57.602203000000003</v>
      </c>
      <c r="H28" s="123">
        <v>1289.4104910000001</v>
      </c>
      <c r="I28" s="123">
        <v>587.97940600000004</v>
      </c>
      <c r="J28" s="123">
        <v>373.87275299999999</v>
      </c>
      <c r="K28" s="327" t="s">
        <v>657</v>
      </c>
    </row>
    <row r="29" spans="1:11" s="116" customFormat="1">
      <c r="A29" s="119" t="s">
        <v>127</v>
      </c>
      <c r="B29" s="120">
        <f>SUM(B8:B28)</f>
        <v>107976.00046200003</v>
      </c>
      <c r="C29" s="120">
        <f>SUM(C8:C28)</f>
        <v>119327.68930100001</v>
      </c>
      <c r="D29" s="120">
        <f>SUM(D8:D28)</f>
        <v>117816.532515</v>
      </c>
      <c r="E29" s="120">
        <f>F29+G29+H29+I29</f>
        <v>112120.40915199999</v>
      </c>
      <c r="F29" s="120">
        <f>SUM(F8:F28)</f>
        <v>31037.252842000002</v>
      </c>
      <c r="G29" s="120">
        <f>SUM(G8:G28)</f>
        <v>27388.406928</v>
      </c>
      <c r="H29" s="120">
        <f>SUM(H8:H28)</f>
        <v>26156.793225999998</v>
      </c>
      <c r="I29" s="120">
        <f>SUM(I8:I28)</f>
        <v>27537.956156</v>
      </c>
      <c r="J29" s="120">
        <f>SUM(J8:J28)</f>
        <v>26344.401394</v>
      </c>
      <c r="K29" s="325" t="s">
        <v>658</v>
      </c>
    </row>
    <row r="30" spans="1:11" s="121" customFormat="1" ht="15" customHeight="1">
      <c r="A30" s="230" t="s">
        <v>104</v>
      </c>
      <c r="B30" s="230"/>
      <c r="C30" s="230"/>
      <c r="D30" s="230"/>
      <c r="E30" s="230"/>
      <c r="F30" s="230"/>
      <c r="G30" s="230"/>
      <c r="H30" s="230"/>
      <c r="I30" s="230"/>
      <c r="J30" s="230"/>
      <c r="K30" s="326" t="s">
        <v>659</v>
      </c>
    </row>
    <row r="31" spans="1:11">
      <c r="A31" s="122" t="s">
        <v>107</v>
      </c>
      <c r="B31" s="123">
        <v>186.22068100000001</v>
      </c>
      <c r="C31" s="123">
        <v>804.64877200000001</v>
      </c>
      <c r="D31" s="123">
        <v>407.16894400000001</v>
      </c>
      <c r="E31" s="123">
        <f>F31+G31+H31+I31</f>
        <v>227.55735800000002</v>
      </c>
      <c r="F31" s="123">
        <v>67.127825000000001</v>
      </c>
      <c r="G31" s="123">
        <v>68.107647</v>
      </c>
      <c r="H31" s="123">
        <v>45.185281000000003</v>
      </c>
      <c r="I31" s="123">
        <v>47.136605000000003</v>
      </c>
      <c r="J31" s="123">
        <v>60.499848999999998</v>
      </c>
      <c r="K31" s="327" t="s">
        <v>637</v>
      </c>
    </row>
    <row r="32" spans="1:11">
      <c r="A32" s="122" t="s">
        <v>108</v>
      </c>
      <c r="B32" s="123">
        <v>57.471156999999998</v>
      </c>
      <c r="C32" s="123">
        <v>67.894220000000004</v>
      </c>
      <c r="D32" s="123">
        <v>77.879733000000002</v>
      </c>
      <c r="E32" s="123">
        <f t="shared" ref="E32:E51" si="1">F32+G32+H32+I32</f>
        <v>89.480038000000008</v>
      </c>
      <c r="F32" s="123">
        <v>28.353221000000001</v>
      </c>
      <c r="G32" s="123">
        <v>50.630673000000002</v>
      </c>
      <c r="H32" s="123">
        <v>3.1435420000000001</v>
      </c>
      <c r="I32" s="123">
        <v>7.3526020000000001</v>
      </c>
      <c r="J32" s="123">
        <v>25.480388000000001</v>
      </c>
      <c r="K32" s="327" t="s">
        <v>638</v>
      </c>
    </row>
    <row r="33" spans="1:11">
      <c r="A33" s="122" t="s">
        <v>109</v>
      </c>
      <c r="B33" s="123">
        <v>204.54362399999999</v>
      </c>
      <c r="C33" s="123">
        <v>165.762756</v>
      </c>
      <c r="D33" s="123">
        <v>219.674541</v>
      </c>
      <c r="E33" s="123">
        <f t="shared" si="1"/>
        <v>156.34659000000002</v>
      </c>
      <c r="F33" s="123">
        <v>52.227271000000002</v>
      </c>
      <c r="G33" s="123">
        <v>53.041894999999997</v>
      </c>
      <c r="H33" s="123">
        <v>26.644846000000001</v>
      </c>
      <c r="I33" s="123">
        <v>24.432577999999999</v>
      </c>
      <c r="J33" s="123">
        <v>41.166365999999996</v>
      </c>
      <c r="K33" s="327" t="s">
        <v>639</v>
      </c>
    </row>
    <row r="34" spans="1:11">
      <c r="A34" s="122" t="s">
        <v>110</v>
      </c>
      <c r="B34" s="123">
        <v>217.31197700000001</v>
      </c>
      <c r="C34" s="123">
        <v>587.61628399999995</v>
      </c>
      <c r="D34" s="123">
        <v>672.78358200000002</v>
      </c>
      <c r="E34" s="123">
        <f t="shared" si="1"/>
        <v>528.06622400000003</v>
      </c>
      <c r="F34" s="123">
        <v>151.50999400000001</v>
      </c>
      <c r="G34" s="123">
        <v>141.615229</v>
      </c>
      <c r="H34" s="123">
        <v>109.778182</v>
      </c>
      <c r="I34" s="123">
        <v>125.162819</v>
      </c>
      <c r="J34" s="123">
        <v>140.82068799999999</v>
      </c>
      <c r="K34" s="327" t="s">
        <v>640</v>
      </c>
    </row>
    <row r="35" spans="1:11">
      <c r="A35" s="122" t="s">
        <v>111</v>
      </c>
      <c r="B35" s="123">
        <v>153.53115299999999</v>
      </c>
      <c r="C35" s="123">
        <v>189.20842400000001</v>
      </c>
      <c r="D35" s="123">
        <v>143.433516</v>
      </c>
      <c r="E35" s="123">
        <f t="shared" si="1"/>
        <v>137.33899699999998</v>
      </c>
      <c r="F35" s="123">
        <v>36.628214999999997</v>
      </c>
      <c r="G35" s="123">
        <v>39.742286999999997</v>
      </c>
      <c r="H35" s="123">
        <v>29.171032</v>
      </c>
      <c r="I35" s="123">
        <v>31.797463</v>
      </c>
      <c r="J35" s="123">
        <v>27.915599</v>
      </c>
      <c r="K35" s="327" t="s">
        <v>641</v>
      </c>
    </row>
    <row r="36" spans="1:11">
      <c r="A36" s="122" t="s">
        <v>112</v>
      </c>
      <c r="B36" s="123">
        <v>368.61349999999999</v>
      </c>
      <c r="C36" s="123">
        <v>425.475776</v>
      </c>
      <c r="D36" s="123">
        <v>347.14238</v>
      </c>
      <c r="E36" s="123">
        <f t="shared" si="1"/>
        <v>320.40363000000002</v>
      </c>
      <c r="F36" s="123">
        <v>95.121053000000003</v>
      </c>
      <c r="G36" s="123">
        <v>73.158433000000002</v>
      </c>
      <c r="H36" s="123">
        <v>72.470639000000006</v>
      </c>
      <c r="I36" s="123">
        <v>79.653504999999996</v>
      </c>
      <c r="J36" s="123">
        <v>77.295439999999999</v>
      </c>
      <c r="K36" s="327" t="s">
        <v>642</v>
      </c>
    </row>
    <row r="37" spans="1:11" ht="25.5">
      <c r="A37" s="122" t="s">
        <v>113</v>
      </c>
      <c r="B37" s="123">
        <v>6709.6852250000002</v>
      </c>
      <c r="C37" s="123">
        <v>6041.9776730000003</v>
      </c>
      <c r="D37" s="123">
        <v>13357.355928999999</v>
      </c>
      <c r="E37" s="123">
        <f t="shared" si="1"/>
        <v>9540.2423070000004</v>
      </c>
      <c r="F37" s="123">
        <v>2642.399316</v>
      </c>
      <c r="G37" s="123">
        <v>2250.9552739999999</v>
      </c>
      <c r="H37" s="123">
        <v>2328.2465240000001</v>
      </c>
      <c r="I37" s="123">
        <v>2318.6411929999999</v>
      </c>
      <c r="J37" s="123">
        <v>2362.799759</v>
      </c>
      <c r="K37" s="327" t="s">
        <v>643</v>
      </c>
    </row>
    <row r="38" spans="1:11">
      <c r="A38" s="122" t="s">
        <v>114</v>
      </c>
      <c r="B38" s="123">
        <v>2.4711919999999998</v>
      </c>
      <c r="C38" s="123">
        <v>2.8908969999999998</v>
      </c>
      <c r="D38" s="123">
        <v>2.6494970000000002</v>
      </c>
      <c r="E38" s="123">
        <f t="shared" si="1"/>
        <v>1.9232339999999999</v>
      </c>
      <c r="F38" s="123">
        <v>1.170885</v>
      </c>
      <c r="G38" s="123">
        <v>0.38042399999999998</v>
      </c>
      <c r="H38" s="123">
        <v>0.21796499999999999</v>
      </c>
      <c r="I38" s="123">
        <v>0.15396000000000001</v>
      </c>
      <c r="J38" s="123">
        <v>0.42684699999999998</v>
      </c>
      <c r="K38" s="327" t="s">
        <v>644</v>
      </c>
    </row>
    <row r="39" spans="1:11" ht="25.5">
      <c r="A39" s="122" t="s">
        <v>115</v>
      </c>
      <c r="B39" s="123">
        <v>13.380928000000001</v>
      </c>
      <c r="C39" s="123">
        <v>12.587729</v>
      </c>
      <c r="D39" s="123">
        <v>12.539491999999999</v>
      </c>
      <c r="E39" s="123">
        <f t="shared" si="1"/>
        <v>13.390975999999998</v>
      </c>
      <c r="F39" s="123">
        <v>3.9183129999999999</v>
      </c>
      <c r="G39" s="123">
        <v>2.5621130000000001</v>
      </c>
      <c r="H39" s="123">
        <v>2.9256989999999998</v>
      </c>
      <c r="I39" s="123">
        <v>3.9848509999999999</v>
      </c>
      <c r="J39" s="123">
        <v>10.100433000000001</v>
      </c>
      <c r="K39" s="327" t="s">
        <v>645</v>
      </c>
    </row>
    <row r="40" spans="1:11" ht="25.5">
      <c r="A40" s="122" t="s">
        <v>116</v>
      </c>
      <c r="B40" s="123">
        <v>301.270467</v>
      </c>
      <c r="C40" s="123">
        <v>319.71080000000001</v>
      </c>
      <c r="D40" s="123">
        <v>378.37406800000002</v>
      </c>
      <c r="E40" s="123">
        <f t="shared" si="1"/>
        <v>361.35371599999996</v>
      </c>
      <c r="F40" s="123">
        <v>83.923986999999997</v>
      </c>
      <c r="G40" s="123">
        <v>90.535855999999995</v>
      </c>
      <c r="H40" s="123">
        <v>98.599903999999995</v>
      </c>
      <c r="I40" s="123">
        <v>88.293969000000004</v>
      </c>
      <c r="J40" s="123">
        <v>91.761111999999997</v>
      </c>
      <c r="K40" s="327" t="s">
        <v>646</v>
      </c>
    </row>
    <row r="41" spans="1:11">
      <c r="A41" s="122" t="s">
        <v>117</v>
      </c>
      <c r="B41" s="123">
        <v>201.66828100000001</v>
      </c>
      <c r="C41" s="123">
        <v>251.73872600000001</v>
      </c>
      <c r="D41" s="123">
        <v>192.264183</v>
      </c>
      <c r="E41" s="123">
        <f t="shared" si="1"/>
        <v>217.09276399999999</v>
      </c>
      <c r="F41" s="123">
        <v>71.611519000000001</v>
      </c>
      <c r="G41" s="123">
        <v>52.257035999999999</v>
      </c>
      <c r="H41" s="123">
        <v>50.013404000000001</v>
      </c>
      <c r="I41" s="123">
        <v>43.210805000000001</v>
      </c>
      <c r="J41" s="123">
        <v>44.688924999999998</v>
      </c>
      <c r="K41" s="327" t="s">
        <v>647</v>
      </c>
    </row>
    <row r="42" spans="1:11" ht="25.5">
      <c r="A42" s="122" t="s">
        <v>118</v>
      </c>
      <c r="B42" s="123">
        <v>2.3872550000000001</v>
      </c>
      <c r="C42" s="123">
        <v>5.1932309999999999</v>
      </c>
      <c r="D42" s="123">
        <v>3.8655740000000001</v>
      </c>
      <c r="E42" s="123">
        <f t="shared" si="1"/>
        <v>2.1410260000000001</v>
      </c>
      <c r="F42" s="123">
        <v>0.53424400000000005</v>
      </c>
      <c r="G42" s="123">
        <v>0.80335699999999999</v>
      </c>
      <c r="H42" s="123">
        <v>0.60996099999999998</v>
      </c>
      <c r="I42" s="123">
        <v>0.193464</v>
      </c>
      <c r="J42" s="123">
        <v>0.33935599999999999</v>
      </c>
      <c r="K42" s="327" t="s">
        <v>648</v>
      </c>
    </row>
    <row r="43" spans="1:11" ht="25.5">
      <c r="A43" s="122" t="s">
        <v>119</v>
      </c>
      <c r="B43" s="123">
        <v>309.79515900000001</v>
      </c>
      <c r="C43" s="123">
        <v>303.75649499999997</v>
      </c>
      <c r="D43" s="123">
        <v>239.584688</v>
      </c>
      <c r="E43" s="123">
        <f t="shared" si="1"/>
        <v>184.404944</v>
      </c>
      <c r="F43" s="123">
        <v>37.377699</v>
      </c>
      <c r="G43" s="123">
        <v>31.385748</v>
      </c>
      <c r="H43" s="123">
        <v>21.564589000000002</v>
      </c>
      <c r="I43" s="123">
        <v>94.076908000000003</v>
      </c>
      <c r="J43" s="123">
        <v>51.932837999999997</v>
      </c>
      <c r="K43" s="327" t="s">
        <v>649</v>
      </c>
    </row>
    <row r="44" spans="1:11" ht="25.5">
      <c r="A44" s="122" t="s">
        <v>120</v>
      </c>
      <c r="B44" s="123">
        <v>6.0863719999999999</v>
      </c>
      <c r="C44" s="123">
        <v>13079.570401999999</v>
      </c>
      <c r="D44" s="123">
        <v>3372.463463</v>
      </c>
      <c r="E44" s="123">
        <f t="shared" si="1"/>
        <v>380.42700100000002</v>
      </c>
      <c r="F44" s="123">
        <v>201.62830500000001</v>
      </c>
      <c r="G44" s="123">
        <v>18.896125999999999</v>
      </c>
      <c r="H44" s="123">
        <v>75.476468999999994</v>
      </c>
      <c r="I44" s="123">
        <v>84.426101000000003</v>
      </c>
      <c r="J44" s="123">
        <v>115.871639</v>
      </c>
      <c r="K44" s="327" t="s">
        <v>650</v>
      </c>
    </row>
    <row r="45" spans="1:11">
      <c r="A45" s="122" t="s">
        <v>121</v>
      </c>
      <c r="B45" s="123">
        <v>9051.8747050000002</v>
      </c>
      <c r="C45" s="123">
        <v>7193.3200779999997</v>
      </c>
      <c r="D45" s="123">
        <v>7624.1289189999998</v>
      </c>
      <c r="E45" s="123">
        <f t="shared" si="1"/>
        <v>9440.1478869999992</v>
      </c>
      <c r="F45" s="123">
        <v>2090.4170260000001</v>
      </c>
      <c r="G45" s="123">
        <v>2140.2195670000001</v>
      </c>
      <c r="H45" s="123">
        <v>1990.321725</v>
      </c>
      <c r="I45" s="123">
        <v>3219.1895690000001</v>
      </c>
      <c r="J45" s="123">
        <v>2669.9202150000001</v>
      </c>
      <c r="K45" s="327" t="s">
        <v>651</v>
      </c>
    </row>
    <row r="46" spans="1:11" ht="25.5">
      <c r="A46" s="122" t="s">
        <v>122</v>
      </c>
      <c r="B46" s="123">
        <v>849.87061100000005</v>
      </c>
      <c r="C46" s="123">
        <v>643.60781199999997</v>
      </c>
      <c r="D46" s="123">
        <v>348.51988999999998</v>
      </c>
      <c r="E46" s="123">
        <f t="shared" si="1"/>
        <v>335.73243300000001</v>
      </c>
      <c r="F46" s="123">
        <v>59.748778000000001</v>
      </c>
      <c r="G46" s="123">
        <v>98.546542000000002</v>
      </c>
      <c r="H46" s="123">
        <v>67.997844000000001</v>
      </c>
      <c r="I46" s="123">
        <v>109.439269</v>
      </c>
      <c r="J46" s="123">
        <v>130.81448</v>
      </c>
      <c r="K46" s="327" t="s">
        <v>652</v>
      </c>
    </row>
    <row r="47" spans="1:11" ht="25.5">
      <c r="A47" s="122" t="s">
        <v>123</v>
      </c>
      <c r="B47" s="123">
        <v>233.945492</v>
      </c>
      <c r="C47" s="123">
        <v>640.82681700000001</v>
      </c>
      <c r="D47" s="123">
        <v>515.16254400000003</v>
      </c>
      <c r="E47" s="123">
        <f t="shared" si="1"/>
        <v>302.07891899999998</v>
      </c>
      <c r="F47" s="123">
        <v>56.766353000000002</v>
      </c>
      <c r="G47" s="123">
        <v>86.265336000000005</v>
      </c>
      <c r="H47" s="123">
        <v>53.372453999999998</v>
      </c>
      <c r="I47" s="123">
        <v>105.67477599999999</v>
      </c>
      <c r="J47" s="123">
        <v>122.90973700000001</v>
      </c>
      <c r="K47" s="327" t="s">
        <v>653</v>
      </c>
    </row>
    <row r="48" spans="1:11" ht="25.5">
      <c r="A48" s="122" t="s">
        <v>124</v>
      </c>
      <c r="B48" s="123">
        <v>13.647465</v>
      </c>
      <c r="C48" s="123">
        <v>5.9614060000000002</v>
      </c>
      <c r="D48" s="123">
        <v>42.480837000000001</v>
      </c>
      <c r="E48" s="123">
        <f t="shared" si="1"/>
        <v>60.347943999999998</v>
      </c>
      <c r="F48" s="123">
        <v>2.5902250000000002</v>
      </c>
      <c r="G48" s="123">
        <v>4.2737769999999999</v>
      </c>
      <c r="H48" s="123">
        <v>18.188402</v>
      </c>
      <c r="I48" s="123">
        <v>35.295540000000003</v>
      </c>
      <c r="J48" s="123">
        <v>4.356096</v>
      </c>
      <c r="K48" s="327" t="s">
        <v>654</v>
      </c>
    </row>
    <row r="49" spans="1:11">
      <c r="A49" s="122" t="s">
        <v>246</v>
      </c>
      <c r="B49" s="123">
        <v>0</v>
      </c>
      <c r="C49" s="123">
        <v>0</v>
      </c>
      <c r="D49" s="123">
        <v>0</v>
      </c>
      <c r="E49" s="123">
        <f t="shared" si="1"/>
        <v>0</v>
      </c>
      <c r="F49" s="123">
        <v>0</v>
      </c>
      <c r="G49" s="123">
        <v>0</v>
      </c>
      <c r="H49" s="123">
        <v>0</v>
      </c>
      <c r="I49" s="123">
        <v>0</v>
      </c>
      <c r="J49" s="123">
        <v>0</v>
      </c>
      <c r="K49" s="327" t="s">
        <v>655</v>
      </c>
    </row>
    <row r="50" spans="1:11">
      <c r="A50" s="122" t="s">
        <v>125</v>
      </c>
      <c r="B50" s="123">
        <v>71.563922000000005</v>
      </c>
      <c r="C50" s="123">
        <v>53.231513999999997</v>
      </c>
      <c r="D50" s="123">
        <v>45.386065000000002</v>
      </c>
      <c r="E50" s="123">
        <f t="shared" si="1"/>
        <v>34.531469999999999</v>
      </c>
      <c r="F50" s="123">
        <v>10.89869</v>
      </c>
      <c r="G50" s="123">
        <v>7.3097700000000003</v>
      </c>
      <c r="H50" s="123">
        <v>9.9518459999999997</v>
      </c>
      <c r="I50" s="123">
        <v>6.3711640000000003</v>
      </c>
      <c r="J50" s="123">
        <v>3.6478579999999998</v>
      </c>
      <c r="K50" s="327" t="s">
        <v>656</v>
      </c>
    </row>
    <row r="51" spans="1:11">
      <c r="A51" s="122" t="s">
        <v>126</v>
      </c>
      <c r="B51" s="123">
        <v>8.264208</v>
      </c>
      <c r="C51" s="123">
        <v>7.7847140000000001</v>
      </c>
      <c r="D51" s="123">
        <v>25.819429</v>
      </c>
      <c r="E51" s="123">
        <f t="shared" si="1"/>
        <v>13.521446000000001</v>
      </c>
      <c r="F51" s="123">
        <v>3.6189330000000002</v>
      </c>
      <c r="G51" s="123">
        <v>4.7993670000000002</v>
      </c>
      <c r="H51" s="123">
        <v>3.6373989999999998</v>
      </c>
      <c r="I51" s="123">
        <v>1.4657469999999999</v>
      </c>
      <c r="J51" s="123">
        <v>1.889826</v>
      </c>
      <c r="K51" s="327" t="s">
        <v>657</v>
      </c>
    </row>
    <row r="52" spans="1:11" s="116" customFormat="1">
      <c r="A52" s="124" t="s">
        <v>128</v>
      </c>
      <c r="B52" s="120">
        <f t="shared" ref="B52:J52" si="2">SUM(B31:B51)</f>
        <v>18963.603373999995</v>
      </c>
      <c r="C52" s="120">
        <f t="shared" si="2"/>
        <v>30802.764525999995</v>
      </c>
      <c r="D52" s="120">
        <f t="shared" si="2"/>
        <v>28028.677273999994</v>
      </c>
      <c r="E52" s="120">
        <f t="shared" si="2"/>
        <v>22346.528904000003</v>
      </c>
      <c r="F52" s="120">
        <f t="shared" si="2"/>
        <v>5697.5718520000009</v>
      </c>
      <c r="G52" s="120">
        <f t="shared" si="2"/>
        <v>5215.486457</v>
      </c>
      <c r="H52" s="120">
        <f t="shared" si="2"/>
        <v>5007.5177070000009</v>
      </c>
      <c r="I52" s="120">
        <f t="shared" si="2"/>
        <v>6425.9528880000007</v>
      </c>
      <c r="J52" s="120">
        <f t="shared" si="2"/>
        <v>5984.6374510000014</v>
      </c>
      <c r="K52" s="325" t="s">
        <v>660</v>
      </c>
    </row>
    <row r="53" spans="1:11" s="121" customFormat="1" ht="15" customHeight="1">
      <c r="A53" s="230" t="s">
        <v>105</v>
      </c>
      <c r="B53" s="230"/>
      <c r="C53" s="230"/>
      <c r="D53" s="230"/>
      <c r="E53" s="230"/>
      <c r="F53" s="230"/>
      <c r="G53" s="230"/>
      <c r="H53" s="230"/>
      <c r="I53" s="230"/>
      <c r="J53" s="230"/>
      <c r="K53" s="326" t="s">
        <v>632</v>
      </c>
    </row>
    <row r="54" spans="1:11">
      <c r="A54" s="122" t="s">
        <v>107</v>
      </c>
      <c r="B54" s="123">
        <v>22.295178</v>
      </c>
      <c r="C54" s="123">
        <v>27.408622000000001</v>
      </c>
      <c r="D54" s="123">
        <v>17.023334999999999</v>
      </c>
      <c r="E54" s="123">
        <f>F54+G54+H54+I54</f>
        <v>18.996137999999998</v>
      </c>
      <c r="F54" s="123">
        <v>7.1402739999999998</v>
      </c>
      <c r="G54" s="123">
        <v>4.4694390000000004</v>
      </c>
      <c r="H54" s="123">
        <v>4.6860650000000001</v>
      </c>
      <c r="I54" s="123">
        <v>2.7003599999999999</v>
      </c>
      <c r="J54" s="123">
        <v>3.495517</v>
      </c>
      <c r="K54" s="327" t="s">
        <v>637</v>
      </c>
    </row>
    <row r="55" spans="1:11">
      <c r="A55" s="122" t="s">
        <v>108</v>
      </c>
      <c r="B55" s="123">
        <v>15.851568</v>
      </c>
      <c r="C55" s="123">
        <v>23.957896000000002</v>
      </c>
      <c r="D55" s="123">
        <v>12.343491</v>
      </c>
      <c r="E55" s="123">
        <f t="shared" ref="E55:E74" si="3">F55+G55+H55+I55</f>
        <v>22.028117999999999</v>
      </c>
      <c r="F55" s="123">
        <v>5.2741990000000003</v>
      </c>
      <c r="G55" s="123">
        <v>8.0579920000000005</v>
      </c>
      <c r="H55" s="123">
        <v>5.610341</v>
      </c>
      <c r="I55" s="123">
        <v>3.0855860000000002</v>
      </c>
      <c r="J55" s="123">
        <v>4.5405800000000003</v>
      </c>
      <c r="K55" s="327" t="s">
        <v>638</v>
      </c>
    </row>
    <row r="56" spans="1:11">
      <c r="A56" s="122" t="s">
        <v>109</v>
      </c>
      <c r="B56" s="123">
        <v>0.34466000000000002</v>
      </c>
      <c r="C56" s="123">
        <v>0.49678699999999998</v>
      </c>
      <c r="D56" s="123">
        <v>0.59146900000000002</v>
      </c>
      <c r="E56" s="123">
        <f t="shared" si="3"/>
        <v>1.1232059999999999</v>
      </c>
      <c r="F56" s="123">
        <v>0.21415100000000001</v>
      </c>
      <c r="G56" s="123">
        <v>0.54415599999999997</v>
      </c>
      <c r="H56" s="123">
        <v>0.21493999999999999</v>
      </c>
      <c r="I56" s="123">
        <v>0.14995900000000001</v>
      </c>
      <c r="J56" s="123">
        <v>0.48328399999999999</v>
      </c>
      <c r="K56" s="327" t="s">
        <v>639</v>
      </c>
    </row>
    <row r="57" spans="1:11">
      <c r="A57" s="122" t="s">
        <v>110</v>
      </c>
      <c r="B57" s="123">
        <v>22.637751999999999</v>
      </c>
      <c r="C57" s="123">
        <v>23.193511000000001</v>
      </c>
      <c r="D57" s="123">
        <v>887.65422899999999</v>
      </c>
      <c r="E57" s="123">
        <f t="shared" si="3"/>
        <v>540.74613699999998</v>
      </c>
      <c r="F57" s="123">
        <v>163.294828</v>
      </c>
      <c r="G57" s="123">
        <v>103.003224</v>
      </c>
      <c r="H57" s="123">
        <v>158.74631400000001</v>
      </c>
      <c r="I57" s="123">
        <v>115.70177099999999</v>
      </c>
      <c r="J57" s="123">
        <v>40.211517000000001</v>
      </c>
      <c r="K57" s="327" t="s">
        <v>640</v>
      </c>
    </row>
    <row r="58" spans="1:11">
      <c r="A58" s="122" t="s">
        <v>111</v>
      </c>
      <c r="B58" s="123">
        <v>29.819489999999998</v>
      </c>
      <c r="C58" s="123">
        <v>35.972386999999998</v>
      </c>
      <c r="D58" s="123">
        <v>14.201009000000001</v>
      </c>
      <c r="E58" s="123">
        <f t="shared" si="3"/>
        <v>12.839647000000001</v>
      </c>
      <c r="F58" s="123">
        <v>2.569083</v>
      </c>
      <c r="G58" s="123">
        <v>2.4755910000000001</v>
      </c>
      <c r="H58" s="123">
        <v>1.393842</v>
      </c>
      <c r="I58" s="123">
        <v>6.4011310000000003</v>
      </c>
      <c r="J58" s="123">
        <v>2.510732</v>
      </c>
      <c r="K58" s="327" t="s">
        <v>641</v>
      </c>
    </row>
    <row r="59" spans="1:11">
      <c r="A59" s="122" t="s">
        <v>112</v>
      </c>
      <c r="B59" s="123">
        <v>901.83368900000005</v>
      </c>
      <c r="C59" s="123">
        <v>1397.011704</v>
      </c>
      <c r="D59" s="123">
        <v>955.386527</v>
      </c>
      <c r="E59" s="123">
        <f t="shared" si="3"/>
        <v>978.86837300000002</v>
      </c>
      <c r="F59" s="123">
        <v>287.01912299999998</v>
      </c>
      <c r="G59" s="123">
        <v>246.232629</v>
      </c>
      <c r="H59" s="123">
        <v>232.111952</v>
      </c>
      <c r="I59" s="123">
        <v>213.50466900000001</v>
      </c>
      <c r="J59" s="123">
        <v>294.88099599999998</v>
      </c>
      <c r="K59" s="327" t="s">
        <v>642</v>
      </c>
    </row>
    <row r="60" spans="1:11" ht="25.5">
      <c r="A60" s="122" t="s">
        <v>113</v>
      </c>
      <c r="B60" s="123">
        <v>309.97366099999999</v>
      </c>
      <c r="C60" s="123">
        <v>221.322228</v>
      </c>
      <c r="D60" s="123">
        <v>292.434572</v>
      </c>
      <c r="E60" s="123">
        <f t="shared" si="3"/>
        <v>254.62613500000003</v>
      </c>
      <c r="F60" s="123">
        <v>71.726556000000002</v>
      </c>
      <c r="G60" s="123">
        <v>61.101906</v>
      </c>
      <c r="H60" s="123">
        <v>46.949675999999997</v>
      </c>
      <c r="I60" s="123">
        <v>74.847997000000007</v>
      </c>
      <c r="J60" s="123">
        <v>67.141390000000001</v>
      </c>
      <c r="K60" s="327" t="s">
        <v>643</v>
      </c>
    </row>
    <row r="61" spans="1:11">
      <c r="A61" s="122" t="s">
        <v>114</v>
      </c>
      <c r="B61" s="123">
        <v>148.42028199999999</v>
      </c>
      <c r="C61" s="123">
        <v>92.601505000000003</v>
      </c>
      <c r="D61" s="123">
        <v>76.256163000000001</v>
      </c>
      <c r="E61" s="123">
        <f t="shared" si="3"/>
        <v>103.36858799999999</v>
      </c>
      <c r="F61" s="123">
        <v>23.177053000000001</v>
      </c>
      <c r="G61" s="123">
        <v>24.228961000000002</v>
      </c>
      <c r="H61" s="123">
        <v>33.810329000000003</v>
      </c>
      <c r="I61" s="123">
        <v>22.152245000000001</v>
      </c>
      <c r="J61" s="123">
        <v>28.079432000000001</v>
      </c>
      <c r="K61" s="327" t="s">
        <v>644</v>
      </c>
    </row>
    <row r="62" spans="1:11" ht="25.5">
      <c r="A62" s="122" t="s">
        <v>115</v>
      </c>
      <c r="B62" s="123">
        <v>36.701203999999997</v>
      </c>
      <c r="C62" s="123">
        <v>49.968553999999997</v>
      </c>
      <c r="D62" s="123">
        <v>31.251525999999998</v>
      </c>
      <c r="E62" s="123">
        <f t="shared" si="3"/>
        <v>20.583832999999998</v>
      </c>
      <c r="F62" s="123">
        <v>6.1149750000000003</v>
      </c>
      <c r="G62" s="123">
        <v>3.2228240000000001</v>
      </c>
      <c r="H62" s="123">
        <v>4.4665679999999996</v>
      </c>
      <c r="I62" s="123">
        <v>6.7794660000000002</v>
      </c>
      <c r="J62" s="123">
        <v>3.814632</v>
      </c>
      <c r="K62" s="327" t="s">
        <v>645</v>
      </c>
    </row>
    <row r="63" spans="1:11" ht="25.5">
      <c r="A63" s="122" t="s">
        <v>116</v>
      </c>
      <c r="B63" s="123">
        <v>94.945044999999993</v>
      </c>
      <c r="C63" s="123">
        <v>77.386526000000003</v>
      </c>
      <c r="D63" s="123">
        <v>70.084171999999995</v>
      </c>
      <c r="E63" s="123">
        <f t="shared" si="3"/>
        <v>108.48656</v>
      </c>
      <c r="F63" s="123">
        <v>45.837434999999999</v>
      </c>
      <c r="G63" s="123">
        <v>18.284869</v>
      </c>
      <c r="H63" s="123">
        <v>25.867822</v>
      </c>
      <c r="I63" s="123">
        <v>18.496434000000001</v>
      </c>
      <c r="J63" s="123">
        <v>27.212315</v>
      </c>
      <c r="K63" s="327" t="s">
        <v>646</v>
      </c>
    </row>
    <row r="64" spans="1:11">
      <c r="A64" s="122" t="s">
        <v>117</v>
      </c>
      <c r="B64" s="123">
        <v>1830.4501270000001</v>
      </c>
      <c r="C64" s="123">
        <v>2332.481413</v>
      </c>
      <c r="D64" s="123">
        <v>2224.3321769999998</v>
      </c>
      <c r="E64" s="123">
        <f t="shared" si="3"/>
        <v>2117.2532160000001</v>
      </c>
      <c r="F64" s="123">
        <v>609.82865100000004</v>
      </c>
      <c r="G64" s="123">
        <v>533.01153599999998</v>
      </c>
      <c r="H64" s="123">
        <v>471.384613</v>
      </c>
      <c r="I64" s="123">
        <v>503.02841599999999</v>
      </c>
      <c r="J64" s="123">
        <v>560.84438399999999</v>
      </c>
      <c r="K64" s="327" t="s">
        <v>647</v>
      </c>
    </row>
    <row r="65" spans="1:11" ht="25.5">
      <c r="A65" s="122" t="s">
        <v>118</v>
      </c>
      <c r="B65" s="123">
        <v>338.37497000000002</v>
      </c>
      <c r="C65" s="123">
        <v>425.80568399999999</v>
      </c>
      <c r="D65" s="123">
        <v>567.07608700000003</v>
      </c>
      <c r="E65" s="123">
        <f t="shared" si="3"/>
        <v>298.981877</v>
      </c>
      <c r="F65" s="123">
        <v>108.373197</v>
      </c>
      <c r="G65" s="123">
        <v>71.222286999999994</v>
      </c>
      <c r="H65" s="123">
        <v>68.846681000000004</v>
      </c>
      <c r="I65" s="123">
        <v>50.539712000000002</v>
      </c>
      <c r="J65" s="123">
        <v>71.299761000000004</v>
      </c>
      <c r="K65" s="327" t="s">
        <v>648</v>
      </c>
    </row>
    <row r="66" spans="1:11" ht="25.5">
      <c r="A66" s="122" t="s">
        <v>119</v>
      </c>
      <c r="B66" s="123">
        <v>132.54666</v>
      </c>
      <c r="C66" s="123">
        <v>114.24731800000001</v>
      </c>
      <c r="D66" s="123">
        <v>113.18631000000001</v>
      </c>
      <c r="E66" s="123">
        <f t="shared" si="3"/>
        <v>85.140940000000015</v>
      </c>
      <c r="F66" s="123">
        <v>28.006869999999999</v>
      </c>
      <c r="G66" s="123">
        <v>23.366569999999999</v>
      </c>
      <c r="H66" s="123">
        <v>18.967255000000002</v>
      </c>
      <c r="I66" s="123">
        <v>14.800245</v>
      </c>
      <c r="J66" s="123">
        <v>16.948329999999999</v>
      </c>
      <c r="K66" s="327" t="s">
        <v>649</v>
      </c>
    </row>
    <row r="67" spans="1:11" ht="25.5">
      <c r="A67" s="122" t="s">
        <v>120</v>
      </c>
      <c r="B67" s="123">
        <v>9171.7565900000009</v>
      </c>
      <c r="C67" s="123">
        <v>2974.7483339999999</v>
      </c>
      <c r="D67" s="123">
        <v>6564.2290949999997</v>
      </c>
      <c r="E67" s="123">
        <f t="shared" si="3"/>
        <v>2249.2019479999999</v>
      </c>
      <c r="F67" s="123">
        <v>2103.181419</v>
      </c>
      <c r="G67" s="123">
        <v>38.901097999999998</v>
      </c>
      <c r="H67" s="123">
        <v>14.047981999999999</v>
      </c>
      <c r="I67" s="123">
        <v>93.071449000000001</v>
      </c>
      <c r="J67" s="123">
        <v>68.077929999999995</v>
      </c>
      <c r="K67" s="327" t="s">
        <v>650</v>
      </c>
    </row>
    <row r="68" spans="1:11">
      <c r="A68" s="122" t="s">
        <v>121</v>
      </c>
      <c r="B68" s="123">
        <v>496.73492099999999</v>
      </c>
      <c r="C68" s="123">
        <v>580.12335599999994</v>
      </c>
      <c r="D68" s="123">
        <v>430.65329600000001</v>
      </c>
      <c r="E68" s="123">
        <f t="shared" si="3"/>
        <v>365.99705100000006</v>
      </c>
      <c r="F68" s="123">
        <v>80.880847000000003</v>
      </c>
      <c r="G68" s="123">
        <v>61.088453000000001</v>
      </c>
      <c r="H68" s="123">
        <v>78.985056999999998</v>
      </c>
      <c r="I68" s="123">
        <v>145.04269400000001</v>
      </c>
      <c r="J68" s="123">
        <v>124.36429</v>
      </c>
      <c r="K68" s="327" t="s">
        <v>651</v>
      </c>
    </row>
    <row r="69" spans="1:11" ht="25.5">
      <c r="A69" s="122" t="s">
        <v>122</v>
      </c>
      <c r="B69" s="123">
        <v>6777.3310579999998</v>
      </c>
      <c r="C69" s="123">
        <v>5752.0224710000002</v>
      </c>
      <c r="D69" s="123">
        <v>6609.2576929999996</v>
      </c>
      <c r="E69" s="123">
        <f t="shared" si="3"/>
        <v>5770.0220719999998</v>
      </c>
      <c r="F69" s="123">
        <v>1451.971413</v>
      </c>
      <c r="G69" s="123">
        <v>1336.667293</v>
      </c>
      <c r="H69" s="123">
        <v>1311.071821</v>
      </c>
      <c r="I69" s="123">
        <v>1670.311545</v>
      </c>
      <c r="J69" s="123">
        <v>1338.585098</v>
      </c>
      <c r="K69" s="327" t="s">
        <v>652</v>
      </c>
    </row>
    <row r="70" spans="1:11" ht="25.5">
      <c r="A70" s="122" t="s">
        <v>123</v>
      </c>
      <c r="B70" s="123">
        <v>4003.9589689999998</v>
      </c>
      <c r="C70" s="123">
        <v>3769.0288399999999</v>
      </c>
      <c r="D70" s="123">
        <v>5064.5150670000003</v>
      </c>
      <c r="E70" s="123">
        <f t="shared" si="3"/>
        <v>8103.4318560000002</v>
      </c>
      <c r="F70" s="123">
        <v>1989.1983540000001</v>
      </c>
      <c r="G70" s="123">
        <v>1258.0538489999999</v>
      </c>
      <c r="H70" s="123">
        <v>1842.5916930000001</v>
      </c>
      <c r="I70" s="123">
        <v>3013.5879599999998</v>
      </c>
      <c r="J70" s="123">
        <v>2272.547591</v>
      </c>
      <c r="K70" s="327" t="s">
        <v>653</v>
      </c>
    </row>
    <row r="71" spans="1:11" ht="25.5">
      <c r="A71" s="122" t="s">
        <v>124</v>
      </c>
      <c r="B71" s="123">
        <v>350.19046500000002</v>
      </c>
      <c r="C71" s="123">
        <v>328.80883399999999</v>
      </c>
      <c r="D71" s="123">
        <v>305.549622</v>
      </c>
      <c r="E71" s="123">
        <f t="shared" si="3"/>
        <v>292.22567499999997</v>
      </c>
      <c r="F71" s="123">
        <v>74.175287999999995</v>
      </c>
      <c r="G71" s="123">
        <v>59.123851000000002</v>
      </c>
      <c r="H71" s="123">
        <v>75.041512999999995</v>
      </c>
      <c r="I71" s="123">
        <v>83.885023000000004</v>
      </c>
      <c r="J71" s="123">
        <v>574.02780800000005</v>
      </c>
      <c r="K71" s="327" t="s">
        <v>654</v>
      </c>
    </row>
    <row r="72" spans="1:11">
      <c r="A72" s="122" t="s">
        <v>246</v>
      </c>
      <c r="B72" s="123">
        <v>0</v>
      </c>
      <c r="C72" s="123">
        <v>0</v>
      </c>
      <c r="D72" s="123">
        <v>0</v>
      </c>
      <c r="E72" s="123">
        <f t="shared" si="3"/>
        <v>0</v>
      </c>
      <c r="F72" s="123">
        <v>0</v>
      </c>
      <c r="G72" s="123">
        <v>0</v>
      </c>
      <c r="H72" s="123">
        <v>0</v>
      </c>
      <c r="I72" s="123">
        <v>0</v>
      </c>
      <c r="J72" s="123">
        <v>0</v>
      </c>
      <c r="K72" s="327" t="s">
        <v>655</v>
      </c>
    </row>
    <row r="73" spans="1:11">
      <c r="A73" s="122" t="s">
        <v>125</v>
      </c>
      <c r="B73" s="123">
        <v>211.89548400000001</v>
      </c>
      <c r="C73" s="123">
        <v>184.16347099999999</v>
      </c>
      <c r="D73" s="123">
        <v>177.098545</v>
      </c>
      <c r="E73" s="123">
        <f t="shared" si="3"/>
        <v>215.94485299999999</v>
      </c>
      <c r="F73" s="123">
        <v>50.440567999999999</v>
      </c>
      <c r="G73" s="123">
        <v>58.063360000000003</v>
      </c>
      <c r="H73" s="123">
        <v>42.447104000000003</v>
      </c>
      <c r="I73" s="123">
        <v>64.993820999999997</v>
      </c>
      <c r="J73" s="123">
        <v>44.556714999999997</v>
      </c>
      <c r="K73" s="327" t="s">
        <v>656</v>
      </c>
    </row>
    <row r="74" spans="1:11">
      <c r="A74" s="122" t="s">
        <v>126</v>
      </c>
      <c r="B74" s="123">
        <v>419.873425</v>
      </c>
      <c r="C74" s="123">
        <v>415.05019299999998</v>
      </c>
      <c r="D74" s="123">
        <v>346.11874399999999</v>
      </c>
      <c r="E74" s="123">
        <f t="shared" si="3"/>
        <v>211.26736500000001</v>
      </c>
      <c r="F74" s="123">
        <v>50.057121000000002</v>
      </c>
      <c r="G74" s="123">
        <v>56.811445999999997</v>
      </c>
      <c r="H74" s="123">
        <v>41.860715999999996</v>
      </c>
      <c r="I74" s="123">
        <v>62.538082000000003</v>
      </c>
      <c r="J74" s="123">
        <v>45.680219999999998</v>
      </c>
      <c r="K74" s="327" t="s">
        <v>657</v>
      </c>
    </row>
    <row r="75" spans="1:11" s="116" customFormat="1">
      <c r="A75" s="125" t="s">
        <v>129</v>
      </c>
      <c r="B75" s="126">
        <f t="shared" ref="B75:J75" si="4">SUM(B54:B74)</f>
        <v>25315.935198000003</v>
      </c>
      <c r="C75" s="126">
        <f t="shared" si="4"/>
        <v>18825.799633999999</v>
      </c>
      <c r="D75" s="126">
        <f t="shared" si="4"/>
        <v>24759.243128999999</v>
      </c>
      <c r="E75" s="126">
        <f t="shared" si="4"/>
        <v>21771.133588000001</v>
      </c>
      <c r="F75" s="126">
        <f t="shared" si="4"/>
        <v>7158.4814049999995</v>
      </c>
      <c r="G75" s="126">
        <f t="shared" si="4"/>
        <v>3967.9313339999999</v>
      </c>
      <c r="H75" s="126">
        <f t="shared" si="4"/>
        <v>4479.1022840000005</v>
      </c>
      <c r="I75" s="126">
        <f t="shared" si="4"/>
        <v>6165.6185649999998</v>
      </c>
      <c r="J75" s="126">
        <f t="shared" si="4"/>
        <v>5589.302522</v>
      </c>
      <c r="K75" s="126" t="s">
        <v>661</v>
      </c>
    </row>
    <row r="76" spans="1:11" s="116" customFormat="1">
      <c r="A76" s="19" t="s">
        <v>130</v>
      </c>
      <c r="B76" s="20"/>
      <c r="C76" s="20"/>
      <c r="D76" s="20"/>
      <c r="F76" s="20"/>
      <c r="J76" s="20"/>
      <c r="K76" s="323" t="s">
        <v>633</v>
      </c>
    </row>
    <row r="77" spans="1:11">
      <c r="A77" s="184"/>
      <c r="B77" s="183"/>
      <c r="C77" s="183"/>
      <c r="D77" s="183"/>
      <c r="F77" s="182"/>
      <c r="J77" s="182"/>
      <c r="K77" s="328" t="s">
        <v>441</v>
      </c>
    </row>
  </sheetData>
  <mergeCells count="9">
    <mergeCell ref="A1:K1"/>
    <mergeCell ref="A2:K2"/>
    <mergeCell ref="A4:A5"/>
    <mergeCell ref="B4:B5"/>
    <mergeCell ref="C4:C5"/>
    <mergeCell ref="D4:D5"/>
    <mergeCell ref="E4:E5"/>
    <mergeCell ref="F4:I4"/>
    <mergeCell ref="K4:K5"/>
  </mergeCells>
  <hyperlinks>
    <hyperlink ref="J3" location="Content!A1" display="contents"/>
  </hyperlinks>
  <pageMargins left="0.7" right="0.7" top="0.75" bottom="0.75" header="0.3" footer="0.3"/>
  <pageSetup paperSize="9" scale="4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rightToLeft="1" view="pageBreakPreview" zoomScale="90" zoomScaleNormal="100" zoomScaleSheetLayoutView="90" workbookViewId="0">
      <selection activeCell="A3" sqref="A3"/>
    </sheetView>
  </sheetViews>
  <sheetFormatPr defaultRowHeight="15"/>
  <cols>
    <col min="1" max="1" width="26.42578125" style="99" bestFit="1" customWidth="1"/>
    <col min="2" max="4" width="11.5703125" style="99" customWidth="1"/>
    <col min="5" max="10" width="11.42578125" style="99" customWidth="1"/>
    <col min="11" max="11" width="27" style="329" bestFit="1" customWidth="1"/>
    <col min="12" max="12" width="9.140625" style="99" customWidth="1"/>
    <col min="13" max="252" width="9.140625" style="99"/>
    <col min="253" max="253" width="26.42578125" style="99" bestFit="1" customWidth="1"/>
    <col min="254" max="256" width="11.5703125" style="99" customWidth="1"/>
    <col min="257" max="266" width="11.42578125" style="99" customWidth="1"/>
    <col min="267" max="508" width="9.140625" style="99"/>
    <col min="509" max="509" width="26.42578125" style="99" bestFit="1" customWidth="1"/>
    <col min="510" max="512" width="11.5703125" style="99" customWidth="1"/>
    <col min="513" max="522" width="11.42578125" style="99" customWidth="1"/>
    <col min="523" max="764" width="9.140625" style="99"/>
    <col min="765" max="765" width="26.42578125" style="99" bestFit="1" customWidth="1"/>
    <col min="766" max="768" width="11.5703125" style="99" customWidth="1"/>
    <col min="769" max="778" width="11.42578125" style="99" customWidth="1"/>
    <col min="779" max="1020" width="9.140625" style="99"/>
    <col min="1021" max="1021" width="26.42578125" style="99" bestFit="1" customWidth="1"/>
    <col min="1022" max="1024" width="11.5703125" style="99" customWidth="1"/>
    <col min="1025" max="1034" width="11.42578125" style="99" customWidth="1"/>
    <col min="1035" max="1276" width="9.140625" style="99"/>
    <col min="1277" max="1277" width="26.42578125" style="99" bestFit="1" customWidth="1"/>
    <col min="1278" max="1280" width="11.5703125" style="99" customWidth="1"/>
    <col min="1281" max="1290" width="11.42578125" style="99" customWidth="1"/>
    <col min="1291" max="1532" width="9.140625" style="99"/>
    <col min="1533" max="1533" width="26.42578125" style="99" bestFit="1" customWidth="1"/>
    <col min="1534" max="1536" width="11.5703125" style="99" customWidth="1"/>
    <col min="1537" max="1546" width="11.42578125" style="99" customWidth="1"/>
    <col min="1547" max="1788" width="9.140625" style="99"/>
    <col min="1789" max="1789" width="26.42578125" style="99" bestFit="1" customWidth="1"/>
    <col min="1790" max="1792" width="11.5703125" style="99" customWidth="1"/>
    <col min="1793" max="1802" width="11.42578125" style="99" customWidth="1"/>
    <col min="1803" max="2044" width="9.140625" style="99"/>
    <col min="2045" max="2045" width="26.42578125" style="99" bestFit="1" customWidth="1"/>
    <col min="2046" max="2048" width="11.5703125" style="99" customWidth="1"/>
    <col min="2049" max="2058" width="11.42578125" style="99" customWidth="1"/>
    <col min="2059" max="2300" width="9.140625" style="99"/>
    <col min="2301" max="2301" width="26.42578125" style="99" bestFit="1" customWidth="1"/>
    <col min="2302" max="2304" width="11.5703125" style="99" customWidth="1"/>
    <col min="2305" max="2314" width="11.42578125" style="99" customWidth="1"/>
    <col min="2315" max="2556" width="9.140625" style="99"/>
    <col min="2557" max="2557" width="26.42578125" style="99" bestFit="1" customWidth="1"/>
    <col min="2558" max="2560" width="11.5703125" style="99" customWidth="1"/>
    <col min="2561" max="2570" width="11.42578125" style="99" customWidth="1"/>
    <col min="2571" max="2812" width="9.140625" style="99"/>
    <col min="2813" max="2813" width="26.42578125" style="99" bestFit="1" customWidth="1"/>
    <col min="2814" max="2816" width="11.5703125" style="99" customWidth="1"/>
    <col min="2817" max="2826" width="11.42578125" style="99" customWidth="1"/>
    <col min="2827" max="3068" width="9.140625" style="99"/>
    <col min="3069" max="3069" width="26.42578125" style="99" bestFit="1" customWidth="1"/>
    <col min="3070" max="3072" width="11.5703125" style="99" customWidth="1"/>
    <col min="3073" max="3082" width="11.42578125" style="99" customWidth="1"/>
    <col min="3083" max="3324" width="9.140625" style="99"/>
    <col min="3325" max="3325" width="26.42578125" style="99" bestFit="1" customWidth="1"/>
    <col min="3326" max="3328" width="11.5703125" style="99" customWidth="1"/>
    <col min="3329" max="3338" width="11.42578125" style="99" customWidth="1"/>
    <col min="3339" max="3580" width="9.140625" style="99"/>
    <col min="3581" max="3581" width="26.42578125" style="99" bestFit="1" customWidth="1"/>
    <col min="3582" max="3584" width="11.5703125" style="99" customWidth="1"/>
    <col min="3585" max="3594" width="11.42578125" style="99" customWidth="1"/>
    <col min="3595" max="3836" width="9.140625" style="99"/>
    <col min="3837" max="3837" width="26.42578125" style="99" bestFit="1" customWidth="1"/>
    <col min="3838" max="3840" width="11.5703125" style="99" customWidth="1"/>
    <col min="3841" max="3850" width="11.42578125" style="99" customWidth="1"/>
    <col min="3851" max="4092" width="9.140625" style="99"/>
    <col min="4093" max="4093" width="26.42578125" style="99" bestFit="1" customWidth="1"/>
    <col min="4094" max="4096" width="11.5703125" style="99" customWidth="1"/>
    <col min="4097" max="4106" width="11.42578125" style="99" customWidth="1"/>
    <col min="4107" max="4348" width="9.140625" style="99"/>
    <col min="4349" max="4349" width="26.42578125" style="99" bestFit="1" customWidth="1"/>
    <col min="4350" max="4352" width="11.5703125" style="99" customWidth="1"/>
    <col min="4353" max="4362" width="11.42578125" style="99" customWidth="1"/>
    <col min="4363" max="4604" width="9.140625" style="99"/>
    <col min="4605" max="4605" width="26.42578125" style="99" bestFit="1" customWidth="1"/>
    <col min="4606" max="4608" width="11.5703125" style="99" customWidth="1"/>
    <col min="4609" max="4618" width="11.42578125" style="99" customWidth="1"/>
    <col min="4619" max="4860" width="9.140625" style="99"/>
    <col min="4861" max="4861" width="26.42578125" style="99" bestFit="1" customWidth="1"/>
    <col min="4862" max="4864" width="11.5703125" style="99" customWidth="1"/>
    <col min="4865" max="4874" width="11.42578125" style="99" customWidth="1"/>
    <col min="4875" max="5116" width="9.140625" style="99"/>
    <col min="5117" max="5117" width="26.42578125" style="99" bestFit="1" customWidth="1"/>
    <col min="5118" max="5120" width="11.5703125" style="99" customWidth="1"/>
    <col min="5121" max="5130" width="11.42578125" style="99" customWidth="1"/>
    <col min="5131" max="5372" width="9.140625" style="99"/>
    <col min="5373" max="5373" width="26.42578125" style="99" bestFit="1" customWidth="1"/>
    <col min="5374" max="5376" width="11.5703125" style="99" customWidth="1"/>
    <col min="5377" max="5386" width="11.42578125" style="99" customWidth="1"/>
    <col min="5387" max="5628" width="9.140625" style="99"/>
    <col min="5629" max="5629" width="26.42578125" style="99" bestFit="1" customWidth="1"/>
    <col min="5630" max="5632" width="11.5703125" style="99" customWidth="1"/>
    <col min="5633" max="5642" width="11.42578125" style="99" customWidth="1"/>
    <col min="5643" max="5884" width="9.140625" style="99"/>
    <col min="5885" max="5885" width="26.42578125" style="99" bestFit="1" customWidth="1"/>
    <col min="5886" max="5888" width="11.5703125" style="99" customWidth="1"/>
    <col min="5889" max="5898" width="11.42578125" style="99" customWidth="1"/>
    <col min="5899" max="6140" width="9.140625" style="99"/>
    <col min="6141" max="6141" width="26.42578125" style="99" bestFit="1" customWidth="1"/>
    <col min="6142" max="6144" width="11.5703125" style="99" customWidth="1"/>
    <col min="6145" max="6154" width="11.42578125" style="99" customWidth="1"/>
    <col min="6155" max="6396" width="9.140625" style="99"/>
    <col min="6397" max="6397" width="26.42578125" style="99" bestFit="1" customWidth="1"/>
    <col min="6398" max="6400" width="11.5703125" style="99" customWidth="1"/>
    <col min="6401" max="6410" width="11.42578125" style="99" customWidth="1"/>
    <col min="6411" max="6652" width="9.140625" style="99"/>
    <col min="6653" max="6653" width="26.42578125" style="99" bestFit="1" customWidth="1"/>
    <col min="6654" max="6656" width="11.5703125" style="99" customWidth="1"/>
    <col min="6657" max="6666" width="11.42578125" style="99" customWidth="1"/>
    <col min="6667" max="6908" width="9.140625" style="99"/>
    <col min="6909" max="6909" width="26.42578125" style="99" bestFit="1" customWidth="1"/>
    <col min="6910" max="6912" width="11.5703125" style="99" customWidth="1"/>
    <col min="6913" max="6922" width="11.42578125" style="99" customWidth="1"/>
    <col min="6923" max="7164" width="9.140625" style="99"/>
    <col min="7165" max="7165" width="26.42578125" style="99" bestFit="1" customWidth="1"/>
    <col min="7166" max="7168" width="11.5703125" style="99" customWidth="1"/>
    <col min="7169" max="7178" width="11.42578125" style="99" customWidth="1"/>
    <col min="7179" max="7420" width="9.140625" style="99"/>
    <col min="7421" max="7421" width="26.42578125" style="99" bestFit="1" customWidth="1"/>
    <col min="7422" max="7424" width="11.5703125" style="99" customWidth="1"/>
    <col min="7425" max="7434" width="11.42578125" style="99" customWidth="1"/>
    <col min="7435" max="7676" width="9.140625" style="99"/>
    <col min="7677" max="7677" width="26.42578125" style="99" bestFit="1" customWidth="1"/>
    <col min="7678" max="7680" width="11.5703125" style="99" customWidth="1"/>
    <col min="7681" max="7690" width="11.42578125" style="99" customWidth="1"/>
    <col min="7691" max="7932" width="9.140625" style="99"/>
    <col min="7933" max="7933" width="26.42578125" style="99" bestFit="1" customWidth="1"/>
    <col min="7934" max="7936" width="11.5703125" style="99" customWidth="1"/>
    <col min="7937" max="7946" width="11.42578125" style="99" customWidth="1"/>
    <col min="7947" max="8188" width="9.140625" style="99"/>
    <col min="8189" max="8189" width="26.42578125" style="99" bestFit="1" customWidth="1"/>
    <col min="8190" max="8192" width="11.5703125" style="99" customWidth="1"/>
    <col min="8193" max="8202" width="11.42578125" style="99" customWidth="1"/>
    <col min="8203" max="8444" width="9.140625" style="99"/>
    <col min="8445" max="8445" width="26.42578125" style="99" bestFit="1" customWidth="1"/>
    <col min="8446" max="8448" width="11.5703125" style="99" customWidth="1"/>
    <col min="8449" max="8458" width="11.42578125" style="99" customWidth="1"/>
    <col min="8459" max="8700" width="9.140625" style="99"/>
    <col min="8701" max="8701" width="26.42578125" style="99" bestFit="1" customWidth="1"/>
    <col min="8702" max="8704" width="11.5703125" style="99" customWidth="1"/>
    <col min="8705" max="8714" width="11.42578125" style="99" customWidth="1"/>
    <col min="8715" max="8956" width="9.140625" style="99"/>
    <col min="8957" max="8957" width="26.42578125" style="99" bestFit="1" customWidth="1"/>
    <col min="8958" max="8960" width="11.5703125" style="99" customWidth="1"/>
    <col min="8961" max="8970" width="11.42578125" style="99" customWidth="1"/>
    <col min="8971" max="9212" width="9.140625" style="99"/>
    <col min="9213" max="9213" width="26.42578125" style="99" bestFit="1" customWidth="1"/>
    <col min="9214" max="9216" width="11.5703125" style="99" customWidth="1"/>
    <col min="9217" max="9226" width="11.42578125" style="99" customWidth="1"/>
    <col min="9227" max="9468" width="9.140625" style="99"/>
    <col min="9469" max="9469" width="26.42578125" style="99" bestFit="1" customWidth="1"/>
    <col min="9470" max="9472" width="11.5703125" style="99" customWidth="1"/>
    <col min="9473" max="9482" width="11.42578125" style="99" customWidth="1"/>
    <col min="9483" max="9724" width="9.140625" style="99"/>
    <col min="9725" max="9725" width="26.42578125" style="99" bestFit="1" customWidth="1"/>
    <col min="9726" max="9728" width="11.5703125" style="99" customWidth="1"/>
    <col min="9729" max="9738" width="11.42578125" style="99" customWidth="1"/>
    <col min="9739" max="9980" width="9.140625" style="99"/>
    <col min="9981" max="9981" width="26.42578125" style="99" bestFit="1" customWidth="1"/>
    <col min="9982" max="9984" width="11.5703125" style="99" customWidth="1"/>
    <col min="9985" max="9994" width="11.42578125" style="99" customWidth="1"/>
    <col min="9995" max="10236" width="9.140625" style="99"/>
    <col min="10237" max="10237" width="26.42578125" style="99" bestFit="1" customWidth="1"/>
    <col min="10238" max="10240" width="11.5703125" style="99" customWidth="1"/>
    <col min="10241" max="10250" width="11.42578125" style="99" customWidth="1"/>
    <col min="10251" max="10492" width="9.140625" style="99"/>
    <col min="10493" max="10493" width="26.42578125" style="99" bestFit="1" customWidth="1"/>
    <col min="10494" max="10496" width="11.5703125" style="99" customWidth="1"/>
    <col min="10497" max="10506" width="11.42578125" style="99" customWidth="1"/>
    <col min="10507" max="10748" width="9.140625" style="99"/>
    <col min="10749" max="10749" width="26.42578125" style="99" bestFit="1" customWidth="1"/>
    <col min="10750" max="10752" width="11.5703125" style="99" customWidth="1"/>
    <col min="10753" max="10762" width="11.42578125" style="99" customWidth="1"/>
    <col min="10763" max="11004" width="9.140625" style="99"/>
    <col min="11005" max="11005" width="26.42578125" style="99" bestFit="1" customWidth="1"/>
    <col min="11006" max="11008" width="11.5703125" style="99" customWidth="1"/>
    <col min="11009" max="11018" width="11.42578125" style="99" customWidth="1"/>
    <col min="11019" max="11260" width="9.140625" style="99"/>
    <col min="11261" max="11261" width="26.42578125" style="99" bestFit="1" customWidth="1"/>
    <col min="11262" max="11264" width="11.5703125" style="99" customWidth="1"/>
    <col min="11265" max="11274" width="11.42578125" style="99" customWidth="1"/>
    <col min="11275" max="11516" width="9.140625" style="99"/>
    <col min="11517" max="11517" width="26.42578125" style="99" bestFit="1" customWidth="1"/>
    <col min="11518" max="11520" width="11.5703125" style="99" customWidth="1"/>
    <col min="11521" max="11530" width="11.42578125" style="99" customWidth="1"/>
    <col min="11531" max="11772" width="9.140625" style="99"/>
    <col min="11773" max="11773" width="26.42578125" style="99" bestFit="1" customWidth="1"/>
    <col min="11774" max="11776" width="11.5703125" style="99" customWidth="1"/>
    <col min="11777" max="11786" width="11.42578125" style="99" customWidth="1"/>
    <col min="11787" max="12028" width="9.140625" style="99"/>
    <col min="12029" max="12029" width="26.42578125" style="99" bestFit="1" customWidth="1"/>
    <col min="12030" max="12032" width="11.5703125" style="99" customWidth="1"/>
    <col min="12033" max="12042" width="11.42578125" style="99" customWidth="1"/>
    <col min="12043" max="12284" width="9.140625" style="99"/>
    <col min="12285" max="12285" width="26.42578125" style="99" bestFit="1" customWidth="1"/>
    <col min="12286" max="12288" width="11.5703125" style="99" customWidth="1"/>
    <col min="12289" max="12298" width="11.42578125" style="99" customWidth="1"/>
    <col min="12299" max="12540" width="9.140625" style="99"/>
    <col min="12541" max="12541" width="26.42578125" style="99" bestFit="1" customWidth="1"/>
    <col min="12542" max="12544" width="11.5703125" style="99" customWidth="1"/>
    <col min="12545" max="12554" width="11.42578125" style="99" customWidth="1"/>
    <col min="12555" max="12796" width="9.140625" style="99"/>
    <col min="12797" max="12797" width="26.42578125" style="99" bestFit="1" customWidth="1"/>
    <col min="12798" max="12800" width="11.5703125" style="99" customWidth="1"/>
    <col min="12801" max="12810" width="11.42578125" style="99" customWidth="1"/>
    <col min="12811" max="13052" width="9.140625" style="99"/>
    <col min="13053" max="13053" width="26.42578125" style="99" bestFit="1" customWidth="1"/>
    <col min="13054" max="13056" width="11.5703125" style="99" customWidth="1"/>
    <col min="13057" max="13066" width="11.42578125" style="99" customWidth="1"/>
    <col min="13067" max="13308" width="9.140625" style="99"/>
    <col min="13309" max="13309" width="26.42578125" style="99" bestFit="1" customWidth="1"/>
    <col min="13310" max="13312" width="11.5703125" style="99" customWidth="1"/>
    <col min="13313" max="13322" width="11.42578125" style="99" customWidth="1"/>
    <col min="13323" max="13564" width="9.140625" style="99"/>
    <col min="13565" max="13565" width="26.42578125" style="99" bestFit="1" customWidth="1"/>
    <col min="13566" max="13568" width="11.5703125" style="99" customWidth="1"/>
    <col min="13569" max="13578" width="11.42578125" style="99" customWidth="1"/>
    <col min="13579" max="13820" width="9.140625" style="99"/>
    <col min="13821" max="13821" width="26.42578125" style="99" bestFit="1" customWidth="1"/>
    <col min="13822" max="13824" width="11.5703125" style="99" customWidth="1"/>
    <col min="13825" max="13834" width="11.42578125" style="99" customWidth="1"/>
    <col min="13835" max="14076" width="9.140625" style="99"/>
    <col min="14077" max="14077" width="26.42578125" style="99" bestFit="1" customWidth="1"/>
    <col min="14078" max="14080" width="11.5703125" style="99" customWidth="1"/>
    <col min="14081" max="14090" width="11.42578125" style="99" customWidth="1"/>
    <col min="14091" max="14332" width="9.140625" style="99"/>
    <col min="14333" max="14333" width="26.42578125" style="99" bestFit="1" customWidth="1"/>
    <col min="14334" max="14336" width="11.5703125" style="99" customWidth="1"/>
    <col min="14337" max="14346" width="11.42578125" style="99" customWidth="1"/>
    <col min="14347" max="14588" width="9.140625" style="99"/>
    <col min="14589" max="14589" width="26.42578125" style="99" bestFit="1" customWidth="1"/>
    <col min="14590" max="14592" width="11.5703125" style="99" customWidth="1"/>
    <col min="14593" max="14602" width="11.42578125" style="99" customWidth="1"/>
    <col min="14603" max="14844" width="9.140625" style="99"/>
    <col min="14845" max="14845" width="26.42578125" style="99" bestFit="1" customWidth="1"/>
    <col min="14846" max="14848" width="11.5703125" style="99" customWidth="1"/>
    <col min="14849" max="14858" width="11.42578125" style="99" customWidth="1"/>
    <col min="14859" max="15100" width="9.140625" style="99"/>
    <col min="15101" max="15101" width="26.42578125" style="99" bestFit="1" customWidth="1"/>
    <col min="15102" max="15104" width="11.5703125" style="99" customWidth="1"/>
    <col min="15105" max="15114" width="11.42578125" style="99" customWidth="1"/>
    <col min="15115" max="15356" width="9.140625" style="99"/>
    <col min="15357" max="15357" width="26.42578125" style="99" bestFit="1" customWidth="1"/>
    <col min="15358" max="15360" width="11.5703125" style="99" customWidth="1"/>
    <col min="15361" max="15370" width="11.42578125" style="99" customWidth="1"/>
    <col min="15371" max="15612" width="9.140625" style="99"/>
    <col min="15613" max="15613" width="26.42578125" style="99" bestFit="1" customWidth="1"/>
    <col min="15614" max="15616" width="11.5703125" style="99" customWidth="1"/>
    <col min="15617" max="15626" width="11.42578125" style="99" customWidth="1"/>
    <col min="15627" max="15868" width="9.140625" style="99"/>
    <col min="15869" max="15869" width="26.42578125" style="99" bestFit="1" customWidth="1"/>
    <col min="15870" max="15872" width="11.5703125" style="99" customWidth="1"/>
    <col min="15873" max="15882" width="11.42578125" style="99" customWidth="1"/>
    <col min="15883" max="16124" width="9.140625" style="99"/>
    <col min="16125" max="16125" width="26.42578125" style="99" bestFit="1" customWidth="1"/>
    <col min="16126" max="16128" width="11.5703125" style="99" customWidth="1"/>
    <col min="16129" max="16138" width="11.42578125" style="99" customWidth="1"/>
    <col min="16139" max="16384" width="9.140625" style="99"/>
  </cols>
  <sheetData>
    <row r="1" spans="1:12">
      <c r="A1" s="366" t="s">
        <v>662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188"/>
    </row>
    <row r="2" spans="1:12">
      <c r="A2" s="366" t="s">
        <v>663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188"/>
    </row>
    <row r="3" spans="1:12">
      <c r="A3" s="111" t="s">
        <v>93</v>
      </c>
      <c r="B3" s="118"/>
      <c r="C3" s="118"/>
      <c r="D3" s="118"/>
      <c r="J3" s="113" t="s">
        <v>52</v>
      </c>
      <c r="K3" s="322" t="s">
        <v>427</v>
      </c>
    </row>
    <row r="4" spans="1:12">
      <c r="A4" s="412" t="s">
        <v>9</v>
      </c>
      <c r="B4" s="409">
        <v>2014</v>
      </c>
      <c r="C4" s="409">
        <v>2015</v>
      </c>
      <c r="D4" s="409">
        <v>2016</v>
      </c>
      <c r="E4" s="409">
        <v>2017</v>
      </c>
      <c r="F4" s="409">
        <v>2017</v>
      </c>
      <c r="G4" s="409"/>
      <c r="H4" s="409"/>
      <c r="I4" s="409"/>
      <c r="J4" s="235">
        <v>2018</v>
      </c>
      <c r="K4" s="414" t="s">
        <v>390</v>
      </c>
    </row>
    <row r="5" spans="1:12">
      <c r="A5" s="413"/>
      <c r="B5" s="409"/>
      <c r="C5" s="409"/>
      <c r="D5" s="409"/>
      <c r="E5" s="409"/>
      <c r="F5" s="235" t="s">
        <v>6</v>
      </c>
      <c r="G5" s="235" t="s">
        <v>7</v>
      </c>
      <c r="H5" s="235" t="s">
        <v>8</v>
      </c>
      <c r="I5" s="235" t="s">
        <v>10</v>
      </c>
      <c r="J5" s="235" t="s">
        <v>6</v>
      </c>
      <c r="K5" s="414"/>
    </row>
    <row r="6" spans="1:12" s="116" customFormat="1">
      <c r="A6" s="127" t="s">
        <v>26</v>
      </c>
      <c r="B6" s="120">
        <f>SUM(B14,B22,B30)</f>
        <v>152255.53903399999</v>
      </c>
      <c r="C6" s="120">
        <f t="shared" ref="C6:I6" si="0">SUM(C14,C22,C30)</f>
        <v>168956.25346100001</v>
      </c>
      <c r="D6" s="120">
        <f>SUM(D14,D22,D30)</f>
        <v>170604.452918</v>
      </c>
      <c r="E6" s="120">
        <f>E14+E22+E30</f>
        <v>156238.07164400001</v>
      </c>
      <c r="F6" s="120">
        <f t="shared" si="0"/>
        <v>43893.306098999994</v>
      </c>
      <c r="G6" s="120">
        <f t="shared" si="0"/>
        <v>36571.824718999997</v>
      </c>
      <c r="H6" s="120">
        <f t="shared" si="0"/>
        <v>35643.413217000001</v>
      </c>
      <c r="I6" s="120">
        <f t="shared" si="0"/>
        <v>40129.527608999997</v>
      </c>
      <c r="J6" s="120">
        <f>SUM(J14,J22,J30)</f>
        <v>37918.341367000001</v>
      </c>
      <c r="K6" s="325" t="s">
        <v>374</v>
      </c>
    </row>
    <row r="7" spans="1:12" s="121" customFormat="1">
      <c r="A7" s="230" t="s">
        <v>103</v>
      </c>
      <c r="B7" s="76"/>
      <c r="C7" s="76"/>
      <c r="D7" s="76"/>
      <c r="E7" s="106"/>
      <c r="F7" s="106"/>
      <c r="G7" s="106"/>
      <c r="H7" s="106"/>
      <c r="I7" s="106"/>
      <c r="J7" s="106"/>
      <c r="K7" s="326" t="s">
        <v>636</v>
      </c>
    </row>
    <row r="8" spans="1:12">
      <c r="A8" s="128" t="s">
        <v>131</v>
      </c>
      <c r="B8" s="123">
        <v>6978.6565069999997</v>
      </c>
      <c r="C8" s="123">
        <v>6486.80008</v>
      </c>
      <c r="D8" s="123">
        <v>4853.652916</v>
      </c>
      <c r="E8" s="123">
        <f>F8+G8+H8+I8</f>
        <v>5595.0734050000001</v>
      </c>
      <c r="F8" s="123">
        <v>1293.4973319999999</v>
      </c>
      <c r="G8" s="123">
        <v>1198.4923229999999</v>
      </c>
      <c r="H8" s="123">
        <v>1466.5523969999999</v>
      </c>
      <c r="I8" s="123">
        <v>1636.5313530000001</v>
      </c>
      <c r="J8" s="123">
        <v>1553.5789360000001</v>
      </c>
      <c r="K8" s="330" t="s">
        <v>664</v>
      </c>
    </row>
    <row r="9" spans="1:12">
      <c r="A9" s="128" t="s">
        <v>132</v>
      </c>
      <c r="B9" s="123">
        <v>47842.004029000003</v>
      </c>
      <c r="C9" s="123">
        <v>52119.131563000003</v>
      </c>
      <c r="D9" s="123">
        <v>55237.825294000002</v>
      </c>
      <c r="E9" s="123">
        <f t="shared" ref="E9:E13" si="1">F9+G9+H9+I9</f>
        <v>54259.142920999999</v>
      </c>
      <c r="F9" s="123">
        <v>16340.634335999999</v>
      </c>
      <c r="G9" s="123">
        <v>13724.110848</v>
      </c>
      <c r="H9" s="123">
        <v>11055.139746999999</v>
      </c>
      <c r="I9" s="123">
        <v>13139.25799</v>
      </c>
      <c r="J9" s="123">
        <v>13273.694823</v>
      </c>
      <c r="K9" s="330" t="s">
        <v>665</v>
      </c>
    </row>
    <row r="10" spans="1:12">
      <c r="A10" s="128" t="s">
        <v>133</v>
      </c>
      <c r="B10" s="123">
        <v>2487.1005770000002</v>
      </c>
      <c r="C10" s="123">
        <v>2554.6414060000002</v>
      </c>
      <c r="D10" s="123">
        <v>2319.264713</v>
      </c>
      <c r="E10" s="123">
        <f t="shared" si="1"/>
        <v>2475.1829959999995</v>
      </c>
      <c r="F10" s="123">
        <v>562.11999300000002</v>
      </c>
      <c r="G10" s="123">
        <v>637.35903399999995</v>
      </c>
      <c r="H10" s="123">
        <v>711.22312199999999</v>
      </c>
      <c r="I10" s="123">
        <v>564.48084700000004</v>
      </c>
      <c r="J10" s="123">
        <v>489.36623800000001</v>
      </c>
      <c r="K10" s="330" t="s">
        <v>666</v>
      </c>
    </row>
    <row r="11" spans="1:12">
      <c r="A11" s="128" t="s">
        <v>134</v>
      </c>
      <c r="B11" s="123">
        <v>32515.447789999998</v>
      </c>
      <c r="C11" s="123">
        <v>34819.642094000003</v>
      </c>
      <c r="D11" s="123">
        <v>30086.117408999999</v>
      </c>
      <c r="E11" s="123">
        <f t="shared" si="1"/>
        <v>29563.065962000001</v>
      </c>
      <c r="F11" s="123">
        <v>7578.7191780000003</v>
      </c>
      <c r="G11" s="123">
        <v>5770.3004259999998</v>
      </c>
      <c r="H11" s="123">
        <v>8576.5820590000003</v>
      </c>
      <c r="I11" s="123">
        <v>7637.4642990000002</v>
      </c>
      <c r="J11" s="123">
        <v>6794.867741</v>
      </c>
      <c r="K11" s="330" t="s">
        <v>558</v>
      </c>
    </row>
    <row r="12" spans="1:12">
      <c r="A12" s="128" t="s">
        <v>135</v>
      </c>
      <c r="B12" s="123">
        <v>14963.142653999999</v>
      </c>
      <c r="C12" s="123">
        <v>19987.046410999999</v>
      </c>
      <c r="D12" s="123">
        <v>23090.816309000002</v>
      </c>
      <c r="E12" s="123">
        <f t="shared" si="1"/>
        <v>18124.20421</v>
      </c>
      <c r="F12" s="123">
        <v>4390.1498099999999</v>
      </c>
      <c r="G12" s="123">
        <v>5525.745594</v>
      </c>
      <c r="H12" s="123">
        <v>4014.8708649999999</v>
      </c>
      <c r="I12" s="123">
        <v>4193.4379410000001</v>
      </c>
      <c r="J12" s="123">
        <v>3512.8062869999999</v>
      </c>
      <c r="K12" s="330" t="s">
        <v>667</v>
      </c>
    </row>
    <row r="13" spans="1:12">
      <c r="A13" s="128" t="s">
        <v>136</v>
      </c>
      <c r="B13" s="123">
        <v>3189.648905</v>
      </c>
      <c r="C13" s="123">
        <v>3360.4277470000002</v>
      </c>
      <c r="D13" s="123">
        <v>2228.8558739999999</v>
      </c>
      <c r="E13" s="123">
        <f t="shared" si="1"/>
        <v>2103.739658</v>
      </c>
      <c r="F13" s="123">
        <v>872.13219300000003</v>
      </c>
      <c r="G13" s="123">
        <v>532.39870299999995</v>
      </c>
      <c r="H13" s="123">
        <v>332.42503599999998</v>
      </c>
      <c r="I13" s="123">
        <v>366.783726</v>
      </c>
      <c r="J13" s="123">
        <v>720.08736899999997</v>
      </c>
      <c r="K13" s="330" t="s">
        <v>568</v>
      </c>
    </row>
    <row r="14" spans="1:12" s="116" customFormat="1">
      <c r="A14" s="129" t="s">
        <v>127</v>
      </c>
      <c r="B14" s="120">
        <f t="shared" ref="B14:J14" si="2">SUM(B8:B13)</f>
        <v>107976.00046199998</v>
      </c>
      <c r="C14" s="120">
        <f t="shared" si="2"/>
        <v>119327.68930100001</v>
      </c>
      <c r="D14" s="120">
        <f t="shared" si="2"/>
        <v>117816.532515</v>
      </c>
      <c r="E14" s="120">
        <f t="shared" si="2"/>
        <v>112120.40915200001</v>
      </c>
      <c r="F14" s="120">
        <f t="shared" si="2"/>
        <v>31037.252841999998</v>
      </c>
      <c r="G14" s="120">
        <f t="shared" si="2"/>
        <v>27388.406927999997</v>
      </c>
      <c r="H14" s="120">
        <f t="shared" si="2"/>
        <v>26156.793225999998</v>
      </c>
      <c r="I14" s="120">
        <f t="shared" si="2"/>
        <v>27537.956156000004</v>
      </c>
      <c r="J14" s="120">
        <f t="shared" si="2"/>
        <v>26344.401394</v>
      </c>
      <c r="K14" s="325" t="s">
        <v>668</v>
      </c>
    </row>
    <row r="15" spans="1:12" s="121" customFormat="1" ht="15" customHeight="1">
      <c r="A15" s="230" t="s">
        <v>104</v>
      </c>
      <c r="B15" s="76"/>
      <c r="C15" s="76"/>
      <c r="D15" s="76"/>
      <c r="E15" s="106"/>
      <c r="F15" s="106"/>
      <c r="G15" s="106"/>
      <c r="H15" s="106"/>
      <c r="I15" s="106"/>
      <c r="J15" s="106"/>
      <c r="K15" s="326" t="s">
        <v>631</v>
      </c>
    </row>
    <row r="16" spans="1:12">
      <c r="A16" s="128" t="s">
        <v>131</v>
      </c>
      <c r="B16" s="123">
        <v>1281.4370939999999</v>
      </c>
      <c r="C16" s="123">
        <v>1123.4307630000001</v>
      </c>
      <c r="D16" s="123">
        <v>2256.5331569999998</v>
      </c>
      <c r="E16" s="123">
        <f>F16+G16+H16+I16</f>
        <v>1892.9084949999999</v>
      </c>
      <c r="F16" s="123">
        <v>449.76549199999999</v>
      </c>
      <c r="G16" s="123">
        <v>538.96957699999996</v>
      </c>
      <c r="H16" s="123">
        <v>460.76999499999999</v>
      </c>
      <c r="I16" s="123">
        <v>443.40343100000001</v>
      </c>
      <c r="J16" s="123">
        <v>434.45122600000002</v>
      </c>
      <c r="K16" s="330" t="s">
        <v>664</v>
      </c>
    </row>
    <row r="17" spans="1:11">
      <c r="A17" s="128" t="s">
        <v>132</v>
      </c>
      <c r="B17" s="123">
        <v>16016.886021</v>
      </c>
      <c r="C17" s="123">
        <v>20949.846397000001</v>
      </c>
      <c r="D17" s="123">
        <v>21086.074518000001</v>
      </c>
      <c r="E17" s="123">
        <f t="shared" ref="E17:E21" si="3">F17+G17+H17+I17</f>
        <v>15641.710763999999</v>
      </c>
      <c r="F17" s="123">
        <v>4328.1874820000003</v>
      </c>
      <c r="G17" s="123">
        <v>3586.7945869999999</v>
      </c>
      <c r="H17" s="123">
        <v>3452.3042580000001</v>
      </c>
      <c r="I17" s="123">
        <v>4274.4244369999997</v>
      </c>
      <c r="J17" s="123">
        <v>4482.6221029999997</v>
      </c>
      <c r="K17" s="330" t="s">
        <v>665</v>
      </c>
    </row>
    <row r="18" spans="1:11">
      <c r="A18" s="128" t="s">
        <v>133</v>
      </c>
      <c r="B18" s="123">
        <v>58.094549999999998</v>
      </c>
      <c r="C18" s="123">
        <v>106.903385</v>
      </c>
      <c r="D18" s="123">
        <v>83.148746000000003</v>
      </c>
      <c r="E18" s="123">
        <f t="shared" si="3"/>
        <v>46.356462000000008</v>
      </c>
      <c r="F18" s="123">
        <v>5.8798649999999997</v>
      </c>
      <c r="G18" s="123">
        <v>4.0660410000000002</v>
      </c>
      <c r="H18" s="123">
        <v>17.405125000000002</v>
      </c>
      <c r="I18" s="123">
        <v>19.005431000000002</v>
      </c>
      <c r="J18" s="123">
        <v>7.7463689999999996</v>
      </c>
      <c r="K18" s="330" t="s">
        <v>666</v>
      </c>
    </row>
    <row r="19" spans="1:11">
      <c r="A19" s="128" t="s">
        <v>134</v>
      </c>
      <c r="B19" s="123">
        <v>1188.83493</v>
      </c>
      <c r="C19" s="123">
        <v>8090.3230610000001</v>
      </c>
      <c r="D19" s="123">
        <v>3729.7031870000001</v>
      </c>
      <c r="E19" s="123">
        <f t="shared" si="3"/>
        <v>2152.3211190000002</v>
      </c>
      <c r="F19" s="123">
        <v>464.05457699999999</v>
      </c>
      <c r="G19" s="123">
        <v>486.85209700000001</v>
      </c>
      <c r="H19" s="123">
        <v>454.50301400000001</v>
      </c>
      <c r="I19" s="123">
        <v>746.91143099999999</v>
      </c>
      <c r="J19" s="123">
        <v>593.01379499999996</v>
      </c>
      <c r="K19" s="330" t="s">
        <v>558</v>
      </c>
    </row>
    <row r="20" spans="1:11">
      <c r="A20" s="128" t="s">
        <v>135</v>
      </c>
      <c r="B20" s="123">
        <v>337.58876400000003</v>
      </c>
      <c r="C20" s="123">
        <v>492.18589800000001</v>
      </c>
      <c r="D20" s="123">
        <v>844.526476</v>
      </c>
      <c r="E20" s="123">
        <f t="shared" si="3"/>
        <v>2589.402075</v>
      </c>
      <c r="F20" s="123">
        <v>443.81416400000001</v>
      </c>
      <c r="G20" s="123">
        <v>595.14808300000004</v>
      </c>
      <c r="H20" s="123">
        <v>616.88381900000002</v>
      </c>
      <c r="I20" s="123">
        <v>933.55600900000002</v>
      </c>
      <c r="J20" s="123">
        <v>456.13509699999997</v>
      </c>
      <c r="K20" s="330" t="s">
        <v>667</v>
      </c>
    </row>
    <row r="21" spans="1:11">
      <c r="A21" s="128" t="s">
        <v>136</v>
      </c>
      <c r="B21" s="123">
        <v>80.762015000000005</v>
      </c>
      <c r="C21" s="123">
        <v>40.075021999999997</v>
      </c>
      <c r="D21" s="123">
        <v>28.691189999999999</v>
      </c>
      <c r="E21" s="123">
        <f t="shared" si="3"/>
        <v>23.829988999999998</v>
      </c>
      <c r="F21" s="123">
        <v>5.8702719999999999</v>
      </c>
      <c r="G21" s="123">
        <v>3.656072</v>
      </c>
      <c r="H21" s="123">
        <v>5.6514959999999999</v>
      </c>
      <c r="I21" s="123">
        <v>8.6521489999999996</v>
      </c>
      <c r="J21" s="123">
        <v>10.668861</v>
      </c>
      <c r="K21" s="330" t="s">
        <v>568</v>
      </c>
    </row>
    <row r="22" spans="1:11" s="116" customFormat="1">
      <c r="A22" s="130" t="s">
        <v>128</v>
      </c>
      <c r="B22" s="120">
        <f t="shared" ref="B22:J22" si="4">SUM(B16:B21)</f>
        <v>18963.603374000002</v>
      </c>
      <c r="C22" s="120">
        <f t="shared" si="4"/>
        <v>30802.764526000003</v>
      </c>
      <c r="D22" s="120">
        <f t="shared" si="4"/>
        <v>28028.677273999998</v>
      </c>
      <c r="E22" s="120">
        <f t="shared" si="4"/>
        <v>22346.528904000003</v>
      </c>
      <c r="F22" s="120">
        <f t="shared" si="4"/>
        <v>5697.571852</v>
      </c>
      <c r="G22" s="120">
        <f t="shared" si="4"/>
        <v>5215.486457</v>
      </c>
      <c r="H22" s="120">
        <f t="shared" si="4"/>
        <v>5007.5177070000009</v>
      </c>
      <c r="I22" s="120">
        <f t="shared" si="4"/>
        <v>6425.952887999998</v>
      </c>
      <c r="J22" s="120">
        <f t="shared" si="4"/>
        <v>5984.6374510000005</v>
      </c>
      <c r="K22" s="325" t="s">
        <v>669</v>
      </c>
    </row>
    <row r="23" spans="1:11" s="121" customFormat="1" ht="15" customHeight="1">
      <c r="A23" s="230" t="s">
        <v>105</v>
      </c>
      <c r="B23" s="76"/>
      <c r="C23" s="76"/>
      <c r="D23" s="76"/>
      <c r="E23" s="106"/>
      <c r="F23" s="106"/>
      <c r="G23" s="106"/>
      <c r="H23" s="106"/>
      <c r="I23" s="106"/>
      <c r="J23" s="106"/>
      <c r="K23" s="326" t="s">
        <v>632</v>
      </c>
    </row>
    <row r="24" spans="1:11">
      <c r="A24" s="128" t="s">
        <v>131</v>
      </c>
      <c r="B24" s="123">
        <v>901.17964400000005</v>
      </c>
      <c r="C24" s="123">
        <v>667.545885</v>
      </c>
      <c r="D24" s="123">
        <v>277.64563500000003</v>
      </c>
      <c r="E24" s="123">
        <f>F24+G24+H24+I24</f>
        <v>310.87953600000003</v>
      </c>
      <c r="F24" s="123">
        <v>46.132469</v>
      </c>
      <c r="G24" s="123">
        <v>75.153208000000006</v>
      </c>
      <c r="H24" s="123">
        <v>63.413127000000003</v>
      </c>
      <c r="I24" s="186">
        <v>126.18073200000001</v>
      </c>
      <c r="J24" s="123">
        <v>235.20343299999999</v>
      </c>
      <c r="K24" s="331" t="s">
        <v>664</v>
      </c>
    </row>
    <row r="25" spans="1:11">
      <c r="A25" s="128" t="s">
        <v>132</v>
      </c>
      <c r="B25" s="123">
        <v>19185.133045999999</v>
      </c>
      <c r="C25" s="123">
        <v>15024.755765</v>
      </c>
      <c r="D25" s="123">
        <v>19840.642220000002</v>
      </c>
      <c r="E25" s="123">
        <f t="shared" ref="E25:E29" si="5">F25+G25+H25+I25</f>
        <v>18085.010543</v>
      </c>
      <c r="F25" s="123">
        <v>6186.2122060000002</v>
      </c>
      <c r="G25" s="123">
        <v>3351.5661180000002</v>
      </c>
      <c r="H25" s="123">
        <v>3524.7864249999998</v>
      </c>
      <c r="I25" s="186">
        <v>5022.4457940000002</v>
      </c>
      <c r="J25" s="123">
        <v>4836.2923440000004</v>
      </c>
      <c r="K25" s="331" t="s">
        <v>665</v>
      </c>
    </row>
    <row r="26" spans="1:11">
      <c r="A26" s="128" t="s">
        <v>133</v>
      </c>
      <c r="B26" s="123">
        <v>28.300803999999999</v>
      </c>
      <c r="C26" s="123">
        <v>33.820981000000003</v>
      </c>
      <c r="D26" s="123">
        <v>19.300529999999998</v>
      </c>
      <c r="E26" s="123">
        <f t="shared" si="5"/>
        <v>14.804517000000001</v>
      </c>
      <c r="F26" s="123">
        <v>1.2713449999999999</v>
      </c>
      <c r="G26" s="123">
        <v>4.2350789999999998</v>
      </c>
      <c r="H26" s="123">
        <v>1.962799</v>
      </c>
      <c r="I26" s="186">
        <v>7.3352940000000002</v>
      </c>
      <c r="J26" s="123">
        <v>4.9311600000000002</v>
      </c>
      <c r="K26" s="331" t="s">
        <v>666</v>
      </c>
    </row>
    <row r="27" spans="1:11">
      <c r="A27" s="128" t="s">
        <v>134</v>
      </c>
      <c r="B27" s="123">
        <v>5064.2366060000004</v>
      </c>
      <c r="C27" s="123">
        <v>2955.960114</v>
      </c>
      <c r="D27" s="123">
        <v>4467.0214070000002</v>
      </c>
      <c r="E27" s="123">
        <f t="shared" si="5"/>
        <v>3123.8568639999999</v>
      </c>
      <c r="F27" s="123">
        <v>883.188895</v>
      </c>
      <c r="G27" s="123">
        <v>422.69341100000003</v>
      </c>
      <c r="H27" s="123">
        <v>853.12858900000003</v>
      </c>
      <c r="I27" s="186">
        <v>964.84596899999997</v>
      </c>
      <c r="J27" s="123">
        <v>466.21652899999998</v>
      </c>
      <c r="K27" s="331" t="s">
        <v>558</v>
      </c>
    </row>
    <row r="28" spans="1:11">
      <c r="A28" s="128" t="s">
        <v>135</v>
      </c>
      <c r="B28" s="123">
        <v>89.982342000000003</v>
      </c>
      <c r="C28" s="123">
        <v>134.30228299999999</v>
      </c>
      <c r="D28" s="123">
        <v>123.759593</v>
      </c>
      <c r="E28" s="123">
        <f t="shared" si="5"/>
        <v>137.77195399999999</v>
      </c>
      <c r="F28" s="123">
        <v>39.153274000000003</v>
      </c>
      <c r="G28" s="123">
        <v>23.594708000000001</v>
      </c>
      <c r="H28" s="123">
        <v>31.263397999999999</v>
      </c>
      <c r="I28" s="186">
        <v>43.760573999999998</v>
      </c>
      <c r="J28" s="123">
        <v>40.295175</v>
      </c>
      <c r="K28" s="331" t="s">
        <v>667</v>
      </c>
    </row>
    <row r="29" spans="1:11">
      <c r="A29" s="128" t="s">
        <v>136</v>
      </c>
      <c r="B29" s="123">
        <v>47.102755999999999</v>
      </c>
      <c r="C29" s="123">
        <v>9.4146059999999991</v>
      </c>
      <c r="D29" s="123">
        <v>30.873743999999999</v>
      </c>
      <c r="E29" s="123">
        <f t="shared" si="5"/>
        <v>98.810174000000004</v>
      </c>
      <c r="F29" s="123">
        <v>2.5232160000000001</v>
      </c>
      <c r="G29" s="123">
        <v>90.688810000000004</v>
      </c>
      <c r="H29" s="123">
        <v>4.5479459999999996</v>
      </c>
      <c r="I29" s="186">
        <v>1.0502020000000001</v>
      </c>
      <c r="J29" s="123">
        <v>6.3638810000000001</v>
      </c>
      <c r="K29" s="331" t="s">
        <v>568</v>
      </c>
    </row>
    <row r="30" spans="1:11" s="116" customFormat="1">
      <c r="A30" s="131" t="s">
        <v>129</v>
      </c>
      <c r="B30" s="126">
        <f t="shared" ref="B30:I30" si="6">SUM(B24:B29)</f>
        <v>25315.935197999996</v>
      </c>
      <c r="C30" s="126">
        <f t="shared" si="6"/>
        <v>18825.799633999999</v>
      </c>
      <c r="D30" s="126">
        <f t="shared" si="6"/>
        <v>24759.243129000002</v>
      </c>
      <c r="E30" s="126">
        <f>SUM(E24:E29)</f>
        <v>21771.133588000001</v>
      </c>
      <c r="F30" s="126">
        <f t="shared" si="6"/>
        <v>7158.4814050000004</v>
      </c>
      <c r="G30" s="126">
        <f t="shared" si="6"/>
        <v>3967.9313340000008</v>
      </c>
      <c r="H30" s="126">
        <f t="shared" si="6"/>
        <v>4479.1022839999996</v>
      </c>
      <c r="I30" s="126">
        <f t="shared" si="6"/>
        <v>6165.6185650000007</v>
      </c>
      <c r="J30" s="126">
        <f>SUM(J24:J29)</f>
        <v>5589.3025220000009</v>
      </c>
      <c r="K30" s="126" t="s">
        <v>661</v>
      </c>
    </row>
    <row r="31" spans="1:11" s="116" customFormat="1">
      <c r="A31" s="19" t="s">
        <v>130</v>
      </c>
      <c r="B31" s="20"/>
      <c r="C31" s="20"/>
      <c r="D31" s="20"/>
      <c r="F31" s="20"/>
      <c r="J31" s="20"/>
      <c r="K31" s="332" t="s">
        <v>440</v>
      </c>
    </row>
    <row r="32" spans="1:11">
      <c r="A32" s="184"/>
      <c r="K32" s="328" t="s">
        <v>441</v>
      </c>
    </row>
    <row r="59" spans="2:11">
      <c r="B59" s="185"/>
      <c r="C59" s="185"/>
      <c r="D59" s="185"/>
      <c r="E59" s="185"/>
      <c r="F59" s="185"/>
      <c r="G59" s="185"/>
      <c r="H59" s="185"/>
      <c r="I59" s="185"/>
      <c r="J59" s="185"/>
      <c r="K59" s="333"/>
    </row>
    <row r="60" spans="2:11">
      <c r="B60" s="185"/>
      <c r="C60" s="185"/>
      <c r="D60" s="185"/>
      <c r="E60" s="185"/>
      <c r="F60" s="185"/>
      <c r="G60" s="185"/>
      <c r="H60" s="185"/>
      <c r="I60" s="185"/>
      <c r="J60" s="185"/>
      <c r="K60" s="333"/>
    </row>
    <row r="61" spans="2:11">
      <c r="B61" s="185"/>
      <c r="C61" s="185"/>
      <c r="D61" s="185"/>
      <c r="E61" s="185"/>
      <c r="F61" s="185"/>
      <c r="G61" s="185"/>
      <c r="H61" s="185"/>
      <c r="I61" s="185"/>
      <c r="J61" s="185"/>
      <c r="K61" s="333"/>
    </row>
    <row r="62" spans="2:11">
      <c r="B62" s="185"/>
      <c r="C62" s="185"/>
      <c r="D62" s="185"/>
      <c r="E62" s="185"/>
      <c r="F62" s="185"/>
      <c r="G62" s="185"/>
      <c r="H62" s="185"/>
      <c r="I62" s="185"/>
      <c r="J62" s="185"/>
      <c r="K62" s="333"/>
    </row>
    <row r="63" spans="2:11">
      <c r="B63" s="185"/>
      <c r="C63" s="185"/>
      <c r="D63" s="185"/>
      <c r="E63" s="185"/>
      <c r="F63" s="185"/>
      <c r="G63" s="185"/>
      <c r="H63" s="185"/>
      <c r="I63" s="185"/>
      <c r="J63" s="185"/>
      <c r="K63" s="333"/>
    </row>
    <row r="64" spans="2:11">
      <c r="B64" s="185"/>
      <c r="C64" s="185"/>
      <c r="D64" s="185"/>
      <c r="E64" s="185"/>
      <c r="F64" s="185"/>
      <c r="G64" s="185"/>
      <c r="H64" s="185"/>
      <c r="I64" s="185"/>
      <c r="J64" s="185"/>
      <c r="K64" s="333"/>
    </row>
    <row r="65" spans="2:11">
      <c r="B65" s="185"/>
      <c r="C65" s="185"/>
      <c r="D65" s="185"/>
      <c r="E65" s="185"/>
      <c r="F65" s="185"/>
      <c r="G65" s="185"/>
      <c r="H65" s="185"/>
      <c r="I65" s="185"/>
      <c r="J65" s="185"/>
      <c r="K65" s="333"/>
    </row>
    <row r="66" spans="2:11">
      <c r="B66" s="185"/>
      <c r="C66" s="185"/>
      <c r="D66" s="185"/>
      <c r="E66" s="185"/>
      <c r="F66" s="185"/>
      <c r="G66" s="185"/>
      <c r="H66" s="185"/>
      <c r="I66" s="185"/>
      <c r="J66" s="185"/>
      <c r="K66" s="333"/>
    </row>
    <row r="67" spans="2:11">
      <c r="B67" s="185"/>
      <c r="C67" s="185"/>
      <c r="D67" s="185"/>
      <c r="E67" s="185"/>
      <c r="F67" s="185"/>
      <c r="G67" s="185"/>
      <c r="H67" s="185"/>
      <c r="I67" s="185"/>
      <c r="J67" s="185"/>
      <c r="K67" s="333"/>
    </row>
    <row r="68" spans="2:11">
      <c r="B68" s="185"/>
      <c r="C68" s="185"/>
      <c r="D68" s="185"/>
      <c r="E68" s="185"/>
      <c r="F68" s="185"/>
      <c r="G68" s="185"/>
      <c r="H68" s="185"/>
      <c r="I68" s="185"/>
      <c r="J68" s="185"/>
      <c r="K68" s="333"/>
    </row>
    <row r="69" spans="2:11">
      <c r="B69" s="185"/>
      <c r="C69" s="185"/>
      <c r="D69" s="185"/>
      <c r="E69" s="185"/>
      <c r="F69" s="185"/>
      <c r="G69" s="185"/>
      <c r="H69" s="185"/>
      <c r="I69" s="185"/>
      <c r="J69" s="185"/>
      <c r="K69" s="333"/>
    </row>
    <row r="70" spans="2:11">
      <c r="B70" s="185"/>
      <c r="C70" s="185"/>
      <c r="D70" s="185"/>
      <c r="E70" s="185"/>
      <c r="F70" s="185"/>
      <c r="G70" s="185"/>
      <c r="H70" s="185"/>
      <c r="I70" s="185"/>
      <c r="J70" s="185"/>
      <c r="K70" s="333"/>
    </row>
    <row r="71" spans="2:11">
      <c r="B71" s="185"/>
      <c r="C71" s="185"/>
      <c r="D71" s="185"/>
      <c r="E71" s="185"/>
      <c r="F71" s="185"/>
      <c r="G71" s="185"/>
      <c r="H71" s="185"/>
      <c r="I71" s="185"/>
      <c r="J71" s="185"/>
      <c r="K71" s="333"/>
    </row>
    <row r="72" spans="2:11">
      <c r="B72" s="185"/>
      <c r="C72" s="185"/>
      <c r="D72" s="185"/>
      <c r="E72" s="185"/>
      <c r="F72" s="185"/>
      <c r="G72" s="185"/>
      <c r="H72" s="185"/>
      <c r="I72" s="185"/>
      <c r="J72" s="185"/>
      <c r="K72" s="333"/>
    </row>
    <row r="73" spans="2:11">
      <c r="B73" s="185"/>
      <c r="C73" s="185"/>
      <c r="D73" s="185"/>
      <c r="E73" s="185"/>
      <c r="F73" s="185"/>
      <c r="G73" s="185"/>
      <c r="H73" s="185"/>
      <c r="I73" s="185"/>
      <c r="J73" s="185"/>
      <c r="K73" s="333"/>
    </row>
    <row r="74" spans="2:11">
      <c r="B74" s="185"/>
      <c r="C74" s="185"/>
      <c r="D74" s="185"/>
      <c r="E74" s="185"/>
      <c r="F74" s="185"/>
      <c r="G74" s="185"/>
      <c r="H74" s="185"/>
      <c r="I74" s="185"/>
      <c r="J74" s="185"/>
      <c r="K74" s="333"/>
    </row>
    <row r="75" spans="2:11">
      <c r="B75" s="185"/>
      <c r="C75" s="185"/>
      <c r="D75" s="185"/>
      <c r="E75" s="185"/>
      <c r="F75" s="185"/>
      <c r="G75" s="185"/>
      <c r="H75" s="185"/>
      <c r="I75" s="185"/>
      <c r="J75" s="185"/>
      <c r="K75" s="333"/>
    </row>
    <row r="76" spans="2:11">
      <c r="B76" s="185"/>
      <c r="C76" s="185"/>
      <c r="D76" s="185"/>
      <c r="E76" s="185"/>
      <c r="F76" s="185"/>
      <c r="G76" s="185"/>
      <c r="H76" s="185"/>
      <c r="I76" s="185"/>
      <c r="J76" s="185"/>
      <c r="K76" s="333"/>
    </row>
    <row r="77" spans="2:11">
      <c r="B77" s="185"/>
      <c r="C77" s="185"/>
      <c r="D77" s="185"/>
      <c r="E77" s="185"/>
      <c r="F77" s="185"/>
      <c r="G77" s="185"/>
      <c r="H77" s="185"/>
      <c r="I77" s="185"/>
      <c r="J77" s="185"/>
      <c r="K77" s="333"/>
    </row>
    <row r="78" spans="2:11">
      <c r="B78" s="185"/>
      <c r="C78" s="185"/>
      <c r="D78" s="185"/>
      <c r="E78" s="185"/>
      <c r="F78" s="185"/>
      <c r="G78" s="185"/>
      <c r="H78" s="185"/>
      <c r="I78" s="185"/>
      <c r="J78" s="185"/>
      <c r="K78" s="333"/>
    </row>
    <row r="79" spans="2:11">
      <c r="B79" s="185"/>
      <c r="C79" s="185"/>
      <c r="D79" s="185"/>
      <c r="E79" s="185"/>
      <c r="F79" s="185"/>
      <c r="G79" s="185"/>
      <c r="H79" s="185"/>
      <c r="I79" s="185"/>
      <c r="J79" s="185"/>
      <c r="K79" s="333"/>
    </row>
    <row r="80" spans="2:11">
      <c r="B80" s="185"/>
      <c r="C80" s="185"/>
      <c r="D80" s="185"/>
      <c r="E80" s="185"/>
      <c r="F80" s="185"/>
      <c r="G80" s="185"/>
      <c r="H80" s="185"/>
      <c r="I80" s="185"/>
      <c r="J80" s="185"/>
      <c r="K80" s="333"/>
    </row>
    <row r="81" spans="2:11">
      <c r="B81" s="185"/>
      <c r="C81" s="185"/>
      <c r="D81" s="185"/>
      <c r="E81" s="185"/>
      <c r="F81" s="185"/>
      <c r="G81" s="185"/>
      <c r="H81" s="185"/>
      <c r="I81" s="185"/>
      <c r="J81" s="185"/>
      <c r="K81" s="333"/>
    </row>
    <row r="82" spans="2:11">
      <c r="B82" s="185"/>
      <c r="C82" s="185"/>
      <c r="D82" s="185"/>
      <c r="E82" s="185"/>
      <c r="F82" s="185"/>
      <c r="G82" s="185"/>
      <c r="H82" s="185"/>
      <c r="I82" s="185"/>
      <c r="J82" s="185"/>
      <c r="K82" s="333"/>
    </row>
    <row r="83" spans="2:11">
      <c r="B83" s="185"/>
      <c r="C83" s="185"/>
      <c r="D83" s="185"/>
      <c r="E83" s="185"/>
      <c r="F83" s="185"/>
      <c r="G83" s="185"/>
      <c r="H83" s="185"/>
      <c r="I83" s="185"/>
      <c r="J83" s="185"/>
      <c r="K83" s="333"/>
    </row>
  </sheetData>
  <mergeCells count="9">
    <mergeCell ref="A1:K1"/>
    <mergeCell ref="A2:K2"/>
    <mergeCell ref="A4:A5"/>
    <mergeCell ref="B4:B5"/>
    <mergeCell ref="C4:C5"/>
    <mergeCell ref="D4:D5"/>
    <mergeCell ref="E4:E5"/>
    <mergeCell ref="F4:I4"/>
    <mergeCell ref="K4:K5"/>
  </mergeCells>
  <hyperlinks>
    <hyperlink ref="J3" location="Content!A1" display="contents"/>
  </hyperlinks>
  <pageMargins left="0.7" right="0.7" top="0.75" bottom="0.75" header="0.3" footer="0.3"/>
  <pageSetup paperSize="9" scale="4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9"/>
  <sheetViews>
    <sheetView rightToLeft="1" view="pageBreakPreview" zoomScale="90" zoomScaleNormal="100" zoomScaleSheetLayoutView="90" workbookViewId="0">
      <selection activeCell="A3" sqref="A3"/>
    </sheetView>
  </sheetViews>
  <sheetFormatPr defaultRowHeight="15"/>
  <cols>
    <col min="1" max="1" width="26.42578125" style="99" bestFit="1" customWidth="1"/>
    <col min="2" max="10" width="11.85546875" style="99" customWidth="1"/>
    <col min="11" max="11" width="32.85546875" style="329" customWidth="1"/>
    <col min="12" max="244" width="9.140625" style="99"/>
    <col min="245" max="245" width="26.42578125" style="99" bestFit="1" customWidth="1"/>
    <col min="246" max="259" width="11.85546875" style="99" customWidth="1"/>
    <col min="260" max="500" width="9.140625" style="99"/>
    <col min="501" max="501" width="26.42578125" style="99" bestFit="1" customWidth="1"/>
    <col min="502" max="515" width="11.85546875" style="99" customWidth="1"/>
    <col min="516" max="756" width="9.140625" style="99"/>
    <col min="757" max="757" width="26.42578125" style="99" bestFit="1" customWidth="1"/>
    <col min="758" max="771" width="11.85546875" style="99" customWidth="1"/>
    <col min="772" max="1012" width="9.140625" style="99"/>
    <col min="1013" max="1013" width="26.42578125" style="99" bestFit="1" customWidth="1"/>
    <col min="1014" max="1027" width="11.85546875" style="99" customWidth="1"/>
    <col min="1028" max="1268" width="9.140625" style="99"/>
    <col min="1269" max="1269" width="26.42578125" style="99" bestFit="1" customWidth="1"/>
    <col min="1270" max="1283" width="11.85546875" style="99" customWidth="1"/>
    <col min="1284" max="1524" width="9.140625" style="99"/>
    <col min="1525" max="1525" width="26.42578125" style="99" bestFit="1" customWidth="1"/>
    <col min="1526" max="1539" width="11.85546875" style="99" customWidth="1"/>
    <col min="1540" max="1780" width="9.140625" style="99"/>
    <col min="1781" max="1781" width="26.42578125" style="99" bestFit="1" customWidth="1"/>
    <col min="1782" max="1795" width="11.85546875" style="99" customWidth="1"/>
    <col min="1796" max="2036" width="9.140625" style="99"/>
    <col min="2037" max="2037" width="26.42578125" style="99" bestFit="1" customWidth="1"/>
    <col min="2038" max="2051" width="11.85546875" style="99" customWidth="1"/>
    <col min="2052" max="2292" width="9.140625" style="99"/>
    <col min="2293" max="2293" width="26.42578125" style="99" bestFit="1" customWidth="1"/>
    <col min="2294" max="2307" width="11.85546875" style="99" customWidth="1"/>
    <col min="2308" max="2548" width="9.140625" style="99"/>
    <col min="2549" max="2549" width="26.42578125" style="99" bestFit="1" customWidth="1"/>
    <col min="2550" max="2563" width="11.85546875" style="99" customWidth="1"/>
    <col min="2564" max="2804" width="9.140625" style="99"/>
    <col min="2805" max="2805" width="26.42578125" style="99" bestFit="1" customWidth="1"/>
    <col min="2806" max="2819" width="11.85546875" style="99" customWidth="1"/>
    <col min="2820" max="3060" width="9.140625" style="99"/>
    <col min="3061" max="3061" width="26.42578125" style="99" bestFit="1" customWidth="1"/>
    <col min="3062" max="3075" width="11.85546875" style="99" customWidth="1"/>
    <col min="3076" max="3316" width="9.140625" style="99"/>
    <col min="3317" max="3317" width="26.42578125" style="99" bestFit="1" customWidth="1"/>
    <col min="3318" max="3331" width="11.85546875" style="99" customWidth="1"/>
    <col min="3332" max="3572" width="9.140625" style="99"/>
    <col min="3573" max="3573" width="26.42578125" style="99" bestFit="1" customWidth="1"/>
    <col min="3574" max="3587" width="11.85546875" style="99" customWidth="1"/>
    <col min="3588" max="3828" width="9.140625" style="99"/>
    <col min="3829" max="3829" width="26.42578125" style="99" bestFit="1" customWidth="1"/>
    <col min="3830" max="3843" width="11.85546875" style="99" customWidth="1"/>
    <col min="3844" max="4084" width="9.140625" style="99"/>
    <col min="4085" max="4085" width="26.42578125" style="99" bestFit="1" customWidth="1"/>
    <col min="4086" max="4099" width="11.85546875" style="99" customWidth="1"/>
    <col min="4100" max="4340" width="9.140625" style="99"/>
    <col min="4341" max="4341" width="26.42578125" style="99" bestFit="1" customWidth="1"/>
    <col min="4342" max="4355" width="11.85546875" style="99" customWidth="1"/>
    <col min="4356" max="4596" width="9.140625" style="99"/>
    <col min="4597" max="4597" width="26.42578125" style="99" bestFit="1" customWidth="1"/>
    <col min="4598" max="4611" width="11.85546875" style="99" customWidth="1"/>
    <col min="4612" max="4852" width="9.140625" style="99"/>
    <col min="4853" max="4853" width="26.42578125" style="99" bestFit="1" customWidth="1"/>
    <col min="4854" max="4867" width="11.85546875" style="99" customWidth="1"/>
    <col min="4868" max="5108" width="9.140625" style="99"/>
    <col min="5109" max="5109" width="26.42578125" style="99" bestFit="1" customWidth="1"/>
    <col min="5110" max="5123" width="11.85546875" style="99" customWidth="1"/>
    <col min="5124" max="5364" width="9.140625" style="99"/>
    <col min="5365" max="5365" width="26.42578125" style="99" bestFit="1" customWidth="1"/>
    <col min="5366" max="5379" width="11.85546875" style="99" customWidth="1"/>
    <col min="5380" max="5620" width="9.140625" style="99"/>
    <col min="5621" max="5621" width="26.42578125" style="99" bestFit="1" customWidth="1"/>
    <col min="5622" max="5635" width="11.85546875" style="99" customWidth="1"/>
    <col min="5636" max="5876" width="9.140625" style="99"/>
    <col min="5877" max="5877" width="26.42578125" style="99" bestFit="1" customWidth="1"/>
    <col min="5878" max="5891" width="11.85546875" style="99" customWidth="1"/>
    <col min="5892" max="6132" width="9.140625" style="99"/>
    <col min="6133" max="6133" width="26.42578125" style="99" bestFit="1" customWidth="1"/>
    <col min="6134" max="6147" width="11.85546875" style="99" customWidth="1"/>
    <col min="6148" max="6388" width="9.140625" style="99"/>
    <col min="6389" max="6389" width="26.42578125" style="99" bestFit="1" customWidth="1"/>
    <col min="6390" max="6403" width="11.85546875" style="99" customWidth="1"/>
    <col min="6404" max="6644" width="9.140625" style="99"/>
    <col min="6645" max="6645" width="26.42578125" style="99" bestFit="1" customWidth="1"/>
    <col min="6646" max="6659" width="11.85546875" style="99" customWidth="1"/>
    <col min="6660" max="6900" width="9.140625" style="99"/>
    <col min="6901" max="6901" width="26.42578125" style="99" bestFit="1" customWidth="1"/>
    <col min="6902" max="6915" width="11.85546875" style="99" customWidth="1"/>
    <col min="6916" max="7156" width="9.140625" style="99"/>
    <col min="7157" max="7157" width="26.42578125" style="99" bestFit="1" customWidth="1"/>
    <col min="7158" max="7171" width="11.85546875" style="99" customWidth="1"/>
    <col min="7172" max="7412" width="9.140625" style="99"/>
    <col min="7413" max="7413" width="26.42578125" style="99" bestFit="1" customWidth="1"/>
    <col min="7414" max="7427" width="11.85546875" style="99" customWidth="1"/>
    <col min="7428" max="7668" width="9.140625" style="99"/>
    <col min="7669" max="7669" width="26.42578125" style="99" bestFit="1" customWidth="1"/>
    <col min="7670" max="7683" width="11.85546875" style="99" customWidth="1"/>
    <col min="7684" max="7924" width="9.140625" style="99"/>
    <col min="7925" max="7925" width="26.42578125" style="99" bestFit="1" customWidth="1"/>
    <col min="7926" max="7939" width="11.85546875" style="99" customWidth="1"/>
    <col min="7940" max="8180" width="9.140625" style="99"/>
    <col min="8181" max="8181" width="26.42578125" style="99" bestFit="1" customWidth="1"/>
    <col min="8182" max="8195" width="11.85546875" style="99" customWidth="1"/>
    <col min="8196" max="8436" width="9.140625" style="99"/>
    <col min="8437" max="8437" width="26.42578125" style="99" bestFit="1" customWidth="1"/>
    <col min="8438" max="8451" width="11.85546875" style="99" customWidth="1"/>
    <col min="8452" max="8692" width="9.140625" style="99"/>
    <col min="8693" max="8693" width="26.42578125" style="99" bestFit="1" customWidth="1"/>
    <col min="8694" max="8707" width="11.85546875" style="99" customWidth="1"/>
    <col min="8708" max="8948" width="9.140625" style="99"/>
    <col min="8949" max="8949" width="26.42578125" style="99" bestFit="1" customWidth="1"/>
    <col min="8950" max="8963" width="11.85546875" style="99" customWidth="1"/>
    <col min="8964" max="9204" width="9.140625" style="99"/>
    <col min="9205" max="9205" width="26.42578125" style="99" bestFit="1" customWidth="1"/>
    <col min="9206" max="9219" width="11.85546875" style="99" customWidth="1"/>
    <col min="9220" max="9460" width="9.140625" style="99"/>
    <col min="9461" max="9461" width="26.42578125" style="99" bestFit="1" customWidth="1"/>
    <col min="9462" max="9475" width="11.85546875" style="99" customWidth="1"/>
    <col min="9476" max="9716" width="9.140625" style="99"/>
    <col min="9717" max="9717" width="26.42578125" style="99" bestFit="1" customWidth="1"/>
    <col min="9718" max="9731" width="11.85546875" style="99" customWidth="1"/>
    <col min="9732" max="9972" width="9.140625" style="99"/>
    <col min="9973" max="9973" width="26.42578125" style="99" bestFit="1" customWidth="1"/>
    <col min="9974" max="9987" width="11.85546875" style="99" customWidth="1"/>
    <col min="9988" max="10228" width="9.140625" style="99"/>
    <col min="10229" max="10229" width="26.42578125" style="99" bestFit="1" customWidth="1"/>
    <col min="10230" max="10243" width="11.85546875" style="99" customWidth="1"/>
    <col min="10244" max="10484" width="9.140625" style="99"/>
    <col min="10485" max="10485" width="26.42578125" style="99" bestFit="1" customWidth="1"/>
    <col min="10486" max="10499" width="11.85546875" style="99" customWidth="1"/>
    <col min="10500" max="10740" width="9.140625" style="99"/>
    <col min="10741" max="10741" width="26.42578125" style="99" bestFit="1" customWidth="1"/>
    <col min="10742" max="10755" width="11.85546875" style="99" customWidth="1"/>
    <col min="10756" max="10996" width="9.140625" style="99"/>
    <col min="10997" max="10997" width="26.42578125" style="99" bestFit="1" customWidth="1"/>
    <col min="10998" max="11011" width="11.85546875" style="99" customWidth="1"/>
    <col min="11012" max="11252" width="9.140625" style="99"/>
    <col min="11253" max="11253" width="26.42578125" style="99" bestFit="1" customWidth="1"/>
    <col min="11254" max="11267" width="11.85546875" style="99" customWidth="1"/>
    <col min="11268" max="11508" width="9.140625" style="99"/>
    <col min="11509" max="11509" width="26.42578125" style="99" bestFit="1" customWidth="1"/>
    <col min="11510" max="11523" width="11.85546875" style="99" customWidth="1"/>
    <col min="11524" max="11764" width="9.140625" style="99"/>
    <col min="11765" max="11765" width="26.42578125" style="99" bestFit="1" customWidth="1"/>
    <col min="11766" max="11779" width="11.85546875" style="99" customWidth="1"/>
    <col min="11780" max="12020" width="9.140625" style="99"/>
    <col min="12021" max="12021" width="26.42578125" style="99" bestFit="1" customWidth="1"/>
    <col min="12022" max="12035" width="11.85546875" style="99" customWidth="1"/>
    <col min="12036" max="12276" width="9.140625" style="99"/>
    <col min="12277" max="12277" width="26.42578125" style="99" bestFit="1" customWidth="1"/>
    <col min="12278" max="12291" width="11.85546875" style="99" customWidth="1"/>
    <col min="12292" max="12532" width="9.140625" style="99"/>
    <col min="12533" max="12533" width="26.42578125" style="99" bestFit="1" customWidth="1"/>
    <col min="12534" max="12547" width="11.85546875" style="99" customWidth="1"/>
    <col min="12548" max="12788" width="9.140625" style="99"/>
    <col min="12789" max="12789" width="26.42578125" style="99" bestFit="1" customWidth="1"/>
    <col min="12790" max="12803" width="11.85546875" style="99" customWidth="1"/>
    <col min="12804" max="13044" width="9.140625" style="99"/>
    <col min="13045" max="13045" width="26.42578125" style="99" bestFit="1" customWidth="1"/>
    <col min="13046" max="13059" width="11.85546875" style="99" customWidth="1"/>
    <col min="13060" max="13300" width="9.140625" style="99"/>
    <col min="13301" max="13301" width="26.42578125" style="99" bestFit="1" customWidth="1"/>
    <col min="13302" max="13315" width="11.85546875" style="99" customWidth="1"/>
    <col min="13316" max="13556" width="9.140625" style="99"/>
    <col min="13557" max="13557" width="26.42578125" style="99" bestFit="1" customWidth="1"/>
    <col min="13558" max="13571" width="11.85546875" style="99" customWidth="1"/>
    <col min="13572" max="13812" width="9.140625" style="99"/>
    <col min="13813" max="13813" width="26.42578125" style="99" bestFit="1" customWidth="1"/>
    <col min="13814" max="13827" width="11.85546875" style="99" customWidth="1"/>
    <col min="13828" max="14068" width="9.140625" style="99"/>
    <col min="14069" max="14069" width="26.42578125" style="99" bestFit="1" customWidth="1"/>
    <col min="14070" max="14083" width="11.85546875" style="99" customWidth="1"/>
    <col min="14084" max="14324" width="9.140625" style="99"/>
    <col min="14325" max="14325" width="26.42578125" style="99" bestFit="1" customWidth="1"/>
    <col min="14326" max="14339" width="11.85546875" style="99" customWidth="1"/>
    <col min="14340" max="14580" width="9.140625" style="99"/>
    <col min="14581" max="14581" width="26.42578125" style="99" bestFit="1" customWidth="1"/>
    <col min="14582" max="14595" width="11.85546875" style="99" customWidth="1"/>
    <col min="14596" max="14836" width="9.140625" style="99"/>
    <col min="14837" max="14837" width="26.42578125" style="99" bestFit="1" customWidth="1"/>
    <col min="14838" max="14851" width="11.85546875" style="99" customWidth="1"/>
    <col min="14852" max="15092" width="9.140625" style="99"/>
    <col min="15093" max="15093" width="26.42578125" style="99" bestFit="1" customWidth="1"/>
    <col min="15094" max="15107" width="11.85546875" style="99" customWidth="1"/>
    <col min="15108" max="15348" width="9.140625" style="99"/>
    <col min="15349" max="15349" width="26.42578125" style="99" bestFit="1" customWidth="1"/>
    <col min="15350" max="15363" width="11.85546875" style="99" customWidth="1"/>
    <col min="15364" max="15604" width="9.140625" style="99"/>
    <col min="15605" max="15605" width="26.42578125" style="99" bestFit="1" customWidth="1"/>
    <col min="15606" max="15619" width="11.85546875" style="99" customWidth="1"/>
    <col min="15620" max="15860" width="9.140625" style="99"/>
    <col min="15861" max="15861" width="26.42578125" style="99" bestFit="1" customWidth="1"/>
    <col min="15862" max="15875" width="11.85546875" style="99" customWidth="1"/>
    <col min="15876" max="16116" width="9.140625" style="99"/>
    <col min="16117" max="16117" width="26.42578125" style="99" bestFit="1" customWidth="1"/>
    <col min="16118" max="16131" width="11.85546875" style="99" customWidth="1"/>
    <col min="16132" max="16384" width="9.140625" style="99"/>
  </cols>
  <sheetData>
    <row r="1" spans="1:11">
      <c r="A1" s="366" t="s">
        <v>670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</row>
    <row r="2" spans="1:11">
      <c r="A2" s="366" t="s">
        <v>671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</row>
    <row r="3" spans="1:11">
      <c r="A3" s="111" t="s">
        <v>93</v>
      </c>
      <c r="B3" s="118"/>
      <c r="C3" s="118"/>
      <c r="D3" s="118"/>
      <c r="J3" s="113" t="s">
        <v>52</v>
      </c>
      <c r="K3" s="322" t="s">
        <v>427</v>
      </c>
    </row>
    <row r="4" spans="1:11">
      <c r="A4" s="415" t="s">
        <v>9</v>
      </c>
      <c r="B4" s="409">
        <v>2014</v>
      </c>
      <c r="C4" s="409">
        <v>2015</v>
      </c>
      <c r="D4" s="409">
        <v>2016</v>
      </c>
      <c r="E4" s="409">
        <v>2017</v>
      </c>
      <c r="F4" s="409">
        <v>2017</v>
      </c>
      <c r="G4" s="409"/>
      <c r="H4" s="409"/>
      <c r="I4" s="409"/>
      <c r="J4" s="235">
        <v>2018</v>
      </c>
      <c r="K4" s="369" t="s">
        <v>390</v>
      </c>
    </row>
    <row r="5" spans="1:11">
      <c r="A5" s="416"/>
      <c r="B5" s="409"/>
      <c r="C5" s="409"/>
      <c r="D5" s="409"/>
      <c r="E5" s="409"/>
      <c r="F5" s="235" t="s">
        <v>6</v>
      </c>
      <c r="G5" s="235" t="s">
        <v>7</v>
      </c>
      <c r="H5" s="235" t="s">
        <v>8</v>
      </c>
      <c r="I5" s="235" t="s">
        <v>10</v>
      </c>
      <c r="J5" s="235" t="s">
        <v>6</v>
      </c>
      <c r="K5" s="369"/>
    </row>
    <row r="6" spans="1:11" ht="18" customHeight="1">
      <c r="A6" s="132" t="s">
        <v>26</v>
      </c>
      <c r="B6" s="115">
        <f>SUM(B19,B32,B45)</f>
        <v>152255.53903400002</v>
      </c>
      <c r="C6" s="115">
        <f>SUM(C19,C32,C45)</f>
        <v>168956.25346099999</v>
      </c>
      <c r="D6" s="115">
        <f>SUM(D19,D32,D45)</f>
        <v>170604.452918</v>
      </c>
      <c r="E6" s="115">
        <f>E19+E32+E45</f>
        <v>156238.07164400001</v>
      </c>
      <c r="F6" s="115">
        <f>SUM(F19,F32,F45)</f>
        <v>43893.306098999994</v>
      </c>
      <c r="G6" s="115">
        <f>SUM(G19,G32,G45)</f>
        <v>36571.824719000011</v>
      </c>
      <c r="H6" s="115">
        <f>SUM(H19,H32,H45)</f>
        <v>35643.413217000001</v>
      </c>
      <c r="I6" s="115">
        <f>SUM(I19,I32,I45)</f>
        <v>40129.527608999997</v>
      </c>
      <c r="J6" s="115">
        <f>SUM(J19,J32,J45)</f>
        <v>37918.341367000001</v>
      </c>
      <c r="K6" s="334" t="s">
        <v>374</v>
      </c>
    </row>
    <row r="7" spans="1:11" s="121" customFormat="1" ht="18" customHeight="1">
      <c r="A7" s="230" t="s">
        <v>137</v>
      </c>
      <c r="B7" s="230"/>
      <c r="C7" s="230"/>
      <c r="D7" s="230"/>
      <c r="E7" s="106"/>
      <c r="F7" s="106"/>
      <c r="G7" s="106" t="s">
        <v>233</v>
      </c>
      <c r="H7" s="106"/>
      <c r="I7" s="106"/>
      <c r="J7" s="106"/>
      <c r="K7" s="326" t="s">
        <v>630</v>
      </c>
    </row>
    <row r="8" spans="1:11" ht="18" customHeight="1">
      <c r="A8" s="128" t="s">
        <v>236</v>
      </c>
      <c r="B8" s="123">
        <v>13666.843118999999</v>
      </c>
      <c r="C8" s="123">
        <v>18511.030008999998</v>
      </c>
      <c r="D8" s="123">
        <v>21689.934345000001</v>
      </c>
      <c r="E8" s="123">
        <v>16949.323976</v>
      </c>
      <c r="F8" s="123">
        <v>4183.4419310000003</v>
      </c>
      <c r="G8" s="123">
        <v>5304.076814</v>
      </c>
      <c r="H8" s="123">
        <v>3630.3944489999999</v>
      </c>
      <c r="I8" s="123">
        <v>3831.4107819999999</v>
      </c>
      <c r="J8" s="123">
        <v>3189.7367199999999</v>
      </c>
      <c r="K8" s="330" t="s">
        <v>672</v>
      </c>
    </row>
    <row r="9" spans="1:11" ht="18" customHeight="1">
      <c r="A9" s="128" t="s">
        <v>139</v>
      </c>
      <c r="B9" s="123">
        <v>10052.988525999999</v>
      </c>
      <c r="C9" s="123">
        <v>9598.7874090000005</v>
      </c>
      <c r="D9" s="123">
        <v>9081.5959409999996</v>
      </c>
      <c r="E9" s="123">
        <v>10220.960932</v>
      </c>
      <c r="F9" s="123">
        <v>3155.6381660000002</v>
      </c>
      <c r="G9" s="123">
        <v>2388.8417610000001</v>
      </c>
      <c r="H9" s="123">
        <v>1835.7605960000001</v>
      </c>
      <c r="I9" s="123">
        <v>2840.720409</v>
      </c>
      <c r="J9" s="123">
        <v>3128.4009249999999</v>
      </c>
      <c r="K9" s="330" t="s">
        <v>673</v>
      </c>
    </row>
    <row r="10" spans="1:11" ht="18" customHeight="1">
      <c r="A10" s="128" t="s">
        <v>138</v>
      </c>
      <c r="B10" s="123">
        <v>11589.759674999999</v>
      </c>
      <c r="C10" s="123">
        <v>12215.374429</v>
      </c>
      <c r="D10" s="123">
        <v>11192.988336</v>
      </c>
      <c r="E10" s="123">
        <v>11928.136535</v>
      </c>
      <c r="F10" s="123">
        <v>2832.2661149999999</v>
      </c>
      <c r="G10" s="123">
        <v>2787.5079009999999</v>
      </c>
      <c r="H10" s="123">
        <v>2706.1410890000002</v>
      </c>
      <c r="I10" s="123">
        <v>3602.2214300000001</v>
      </c>
      <c r="J10" s="123">
        <v>2982.8794870000002</v>
      </c>
      <c r="K10" s="330" t="s">
        <v>674</v>
      </c>
    </row>
    <row r="11" spans="1:11" ht="18" customHeight="1">
      <c r="A11" s="128" t="s">
        <v>146</v>
      </c>
      <c r="B11" s="123">
        <v>2763.4518629999998</v>
      </c>
      <c r="C11" s="123">
        <v>2829.1299869999998</v>
      </c>
      <c r="D11" s="123">
        <v>3023.8522320000002</v>
      </c>
      <c r="E11" s="123">
        <v>3508.7868600000002</v>
      </c>
      <c r="F11" s="123">
        <v>716.19852000000003</v>
      </c>
      <c r="G11" s="123">
        <v>896.53248699999995</v>
      </c>
      <c r="H11" s="123">
        <v>811.58333500000003</v>
      </c>
      <c r="I11" s="123">
        <v>1084.472518</v>
      </c>
      <c r="J11" s="123">
        <v>1506.997192</v>
      </c>
      <c r="K11" s="330" t="s">
        <v>675</v>
      </c>
    </row>
    <row r="12" spans="1:11" ht="18" customHeight="1">
      <c r="A12" s="128" t="s">
        <v>140</v>
      </c>
      <c r="B12" s="123">
        <v>8432.4784230000005</v>
      </c>
      <c r="C12" s="123">
        <v>8115.7254970000004</v>
      </c>
      <c r="D12" s="123">
        <v>6278.301187</v>
      </c>
      <c r="E12" s="123">
        <v>6003.9271609999996</v>
      </c>
      <c r="F12" s="123">
        <v>1426.693417</v>
      </c>
      <c r="G12" s="123">
        <v>1187.2684320000001</v>
      </c>
      <c r="H12" s="123">
        <v>1406.281612</v>
      </c>
      <c r="I12" s="123">
        <v>1983.6837</v>
      </c>
      <c r="J12" s="123">
        <v>1486.559023</v>
      </c>
      <c r="K12" s="330" t="s">
        <v>676</v>
      </c>
    </row>
    <row r="13" spans="1:11" ht="18" customHeight="1">
      <c r="A13" s="128" t="s">
        <v>142</v>
      </c>
      <c r="B13" s="123">
        <v>4759.358956</v>
      </c>
      <c r="C13" s="123">
        <v>5953.7472779999998</v>
      </c>
      <c r="D13" s="123">
        <v>7082.0034949999999</v>
      </c>
      <c r="E13" s="123">
        <v>5422.5527350000002</v>
      </c>
      <c r="F13" s="123">
        <v>1231.1800780000001</v>
      </c>
      <c r="G13" s="123">
        <v>1280.7745609999999</v>
      </c>
      <c r="H13" s="123">
        <v>1539.3861219999999</v>
      </c>
      <c r="I13" s="123">
        <v>1371.2119740000001</v>
      </c>
      <c r="J13" s="123">
        <v>1364.5493260000001</v>
      </c>
      <c r="K13" s="330" t="s">
        <v>677</v>
      </c>
    </row>
    <row r="14" spans="1:11" ht="18" customHeight="1">
      <c r="A14" s="128" t="s">
        <v>143</v>
      </c>
      <c r="B14" s="123">
        <v>4473.4139649999997</v>
      </c>
      <c r="C14" s="123">
        <v>4747.92796</v>
      </c>
      <c r="D14" s="123">
        <v>4836.6557240000002</v>
      </c>
      <c r="E14" s="123">
        <v>5549.760225</v>
      </c>
      <c r="F14" s="123">
        <v>1041.410269</v>
      </c>
      <c r="G14" s="123">
        <v>811.53898600000002</v>
      </c>
      <c r="H14" s="123">
        <v>2439.7888899999998</v>
      </c>
      <c r="I14" s="123">
        <v>1257.02208</v>
      </c>
      <c r="J14" s="123">
        <v>1173.9712039999999</v>
      </c>
      <c r="K14" s="330" t="s">
        <v>678</v>
      </c>
    </row>
    <row r="15" spans="1:11" ht="18" customHeight="1">
      <c r="A15" s="128" t="s">
        <v>247</v>
      </c>
      <c r="B15" s="123">
        <v>3193.7827779999998</v>
      </c>
      <c r="C15" s="123">
        <v>2655.258996</v>
      </c>
      <c r="D15" s="123">
        <v>2388.0681730000001</v>
      </c>
      <c r="E15" s="123">
        <v>2981.9171940000001</v>
      </c>
      <c r="F15" s="123">
        <v>575.848207</v>
      </c>
      <c r="G15" s="123">
        <v>713.85379499999999</v>
      </c>
      <c r="H15" s="123">
        <v>802.13150399999995</v>
      </c>
      <c r="I15" s="123">
        <v>890.08368800000005</v>
      </c>
      <c r="J15" s="123">
        <v>873.41347399999995</v>
      </c>
      <c r="K15" s="330" t="s">
        <v>679</v>
      </c>
    </row>
    <row r="16" spans="1:11" ht="18" customHeight="1">
      <c r="A16" s="128" t="s">
        <v>141</v>
      </c>
      <c r="B16" s="123">
        <v>4790.8267340000002</v>
      </c>
      <c r="C16" s="123">
        <v>6332.8879230000002</v>
      </c>
      <c r="D16" s="123">
        <v>4551.182648</v>
      </c>
      <c r="E16" s="123">
        <v>4566.7603719999997</v>
      </c>
      <c r="F16" s="123">
        <v>1399.2314779999999</v>
      </c>
      <c r="G16" s="123">
        <v>930.08723499999996</v>
      </c>
      <c r="H16" s="123">
        <v>1372.805709</v>
      </c>
      <c r="I16" s="123">
        <v>864.63594999999998</v>
      </c>
      <c r="J16" s="123">
        <v>836.25684200000001</v>
      </c>
      <c r="K16" s="330" t="s">
        <v>680</v>
      </c>
    </row>
    <row r="17" spans="1:11" ht="18" customHeight="1">
      <c r="A17" s="128" t="s">
        <v>282</v>
      </c>
      <c r="B17" s="123">
        <v>5838.4596220000003</v>
      </c>
      <c r="C17" s="123">
        <v>7355.5393409999997</v>
      </c>
      <c r="D17" s="123">
        <v>7380.7626730000002</v>
      </c>
      <c r="E17" s="123">
        <v>6332.838487</v>
      </c>
      <c r="F17" s="123">
        <v>3007.7057030000001</v>
      </c>
      <c r="G17" s="123">
        <v>1606.833619</v>
      </c>
      <c r="H17" s="123">
        <v>778.10154399999999</v>
      </c>
      <c r="I17" s="123">
        <v>940.19762100000003</v>
      </c>
      <c r="J17" s="123">
        <v>757.07954299999994</v>
      </c>
      <c r="K17" s="330" t="s">
        <v>681</v>
      </c>
    </row>
    <row r="18" spans="1:11" ht="18" customHeight="1">
      <c r="A18" s="128" t="s">
        <v>60</v>
      </c>
      <c r="B18" s="123">
        <v>38414.636801000008</v>
      </c>
      <c r="C18" s="123">
        <v>41012.280472000006</v>
      </c>
      <c r="D18" s="123">
        <v>40311.187760999986</v>
      </c>
      <c r="E18" s="123">
        <v>38655.444674999992</v>
      </c>
      <c r="F18" s="123">
        <v>11467.638957999994</v>
      </c>
      <c r="G18" s="123">
        <v>9481.0913370000053</v>
      </c>
      <c r="H18" s="123">
        <v>8834.4183760000033</v>
      </c>
      <c r="I18" s="123">
        <v>8872.2960039999944</v>
      </c>
      <c r="J18" s="123">
        <v>9044.5576580000052</v>
      </c>
      <c r="K18" s="330" t="s">
        <v>536</v>
      </c>
    </row>
    <row r="19" spans="1:11" ht="18" customHeight="1">
      <c r="A19" s="130" t="s">
        <v>144</v>
      </c>
      <c r="B19" s="120">
        <f t="shared" ref="B19:I19" si="0">SUM(B8:B18)</f>
        <v>107976.00046200003</v>
      </c>
      <c r="C19" s="120">
        <f t="shared" si="0"/>
        <v>119327.68930100001</v>
      </c>
      <c r="D19" s="120">
        <f t="shared" si="0"/>
        <v>117816.532515</v>
      </c>
      <c r="E19" s="120">
        <f t="shared" ref="E19:E45" si="1">SUM(F19:I19)</f>
        <v>112120.40915200001</v>
      </c>
      <c r="F19" s="120">
        <f t="shared" si="0"/>
        <v>31037.252841999994</v>
      </c>
      <c r="G19" s="120">
        <f t="shared" si="0"/>
        <v>27388.406928000008</v>
      </c>
      <c r="H19" s="120">
        <f t="shared" si="0"/>
        <v>26156.793226000002</v>
      </c>
      <c r="I19" s="120">
        <f t="shared" si="0"/>
        <v>27537.956155999993</v>
      </c>
      <c r="J19" s="120">
        <f>SUM(J8:J18)</f>
        <v>26344.401394000004</v>
      </c>
      <c r="K19" s="325" t="s">
        <v>658</v>
      </c>
    </row>
    <row r="20" spans="1:11" s="121" customFormat="1" ht="18" customHeight="1">
      <c r="A20" s="230" t="s">
        <v>104</v>
      </c>
      <c r="B20" s="230"/>
      <c r="C20" s="230"/>
      <c r="D20" s="230"/>
      <c r="E20" s="106"/>
      <c r="F20" s="106"/>
      <c r="G20" s="106"/>
      <c r="H20" s="106"/>
      <c r="I20" s="106"/>
      <c r="J20" s="106"/>
      <c r="K20" s="326" t="s">
        <v>631</v>
      </c>
    </row>
    <row r="21" spans="1:11" ht="18" customHeight="1">
      <c r="A21" s="128" t="s">
        <v>142</v>
      </c>
      <c r="B21" s="123">
        <v>2631.547982</v>
      </c>
      <c r="C21" s="123">
        <v>2649.3944660000002</v>
      </c>
      <c r="D21" s="123">
        <v>5180.1922430000004</v>
      </c>
      <c r="E21" s="123">
        <v>4129.164906</v>
      </c>
      <c r="F21" s="123">
        <v>1248.8787110000001</v>
      </c>
      <c r="G21" s="123">
        <v>897.150803</v>
      </c>
      <c r="H21" s="123">
        <v>1027.63725</v>
      </c>
      <c r="I21" s="123">
        <v>955.49814200000003</v>
      </c>
      <c r="J21" s="123">
        <v>1056.9713340000001</v>
      </c>
      <c r="K21" s="330" t="s">
        <v>677</v>
      </c>
    </row>
    <row r="22" spans="1:11" ht="18" customHeight="1">
      <c r="A22" s="128" t="s">
        <v>138</v>
      </c>
      <c r="B22" s="123">
        <v>5258.9572509999998</v>
      </c>
      <c r="C22" s="123">
        <v>9035.5362559999994</v>
      </c>
      <c r="D22" s="123">
        <v>3920.1782939999998</v>
      </c>
      <c r="E22" s="123">
        <v>2737.746635</v>
      </c>
      <c r="F22" s="123">
        <v>631.19716800000003</v>
      </c>
      <c r="G22" s="123">
        <v>628.92208600000004</v>
      </c>
      <c r="H22" s="123">
        <v>585.11067300000002</v>
      </c>
      <c r="I22" s="123">
        <v>892.51670799999999</v>
      </c>
      <c r="J22" s="123">
        <v>959.247299</v>
      </c>
      <c r="K22" s="330" t="s">
        <v>674</v>
      </c>
    </row>
    <row r="23" spans="1:11" ht="18" customHeight="1">
      <c r="A23" s="128" t="s">
        <v>146</v>
      </c>
      <c r="B23" s="123">
        <v>1452.7842209999999</v>
      </c>
      <c r="C23" s="123">
        <v>979.33152099999995</v>
      </c>
      <c r="D23" s="123">
        <v>2631.9270929999998</v>
      </c>
      <c r="E23" s="123">
        <v>1774.857291</v>
      </c>
      <c r="F23" s="123">
        <v>374.84250200000002</v>
      </c>
      <c r="G23" s="123">
        <v>446.93389500000001</v>
      </c>
      <c r="H23" s="123">
        <v>410.34877699999998</v>
      </c>
      <c r="I23" s="123">
        <v>542.73211700000002</v>
      </c>
      <c r="J23" s="123">
        <v>588.96019100000001</v>
      </c>
      <c r="K23" s="330" t="s">
        <v>675</v>
      </c>
    </row>
    <row r="24" spans="1:11" ht="18" customHeight="1">
      <c r="A24" s="128" t="s">
        <v>236</v>
      </c>
      <c r="B24" s="123">
        <v>325.33479699999998</v>
      </c>
      <c r="C24" s="123">
        <v>387.785664</v>
      </c>
      <c r="D24" s="123">
        <v>767.06275700000003</v>
      </c>
      <c r="E24" s="123">
        <v>2374.4784709999999</v>
      </c>
      <c r="F24" s="123">
        <v>394.307973</v>
      </c>
      <c r="G24" s="123">
        <v>562.56330300000002</v>
      </c>
      <c r="H24" s="123">
        <v>523.40602799999999</v>
      </c>
      <c r="I24" s="123">
        <v>894.20116700000005</v>
      </c>
      <c r="J24" s="123">
        <v>422.661743</v>
      </c>
      <c r="K24" s="330" t="s">
        <v>672</v>
      </c>
    </row>
    <row r="25" spans="1:11" ht="18" customHeight="1">
      <c r="A25" s="128" t="s">
        <v>232</v>
      </c>
      <c r="B25" s="123">
        <v>868.09558800000002</v>
      </c>
      <c r="C25" s="123">
        <v>983.65655100000004</v>
      </c>
      <c r="D25" s="123">
        <v>950.62281299999995</v>
      </c>
      <c r="E25" s="123">
        <v>1193.5059570000001</v>
      </c>
      <c r="F25" s="123">
        <v>253.02146400000001</v>
      </c>
      <c r="G25" s="123">
        <v>301.35450600000001</v>
      </c>
      <c r="H25" s="123">
        <v>310.98386799999997</v>
      </c>
      <c r="I25" s="123">
        <v>328.146119</v>
      </c>
      <c r="J25" s="123">
        <v>359.35240900000002</v>
      </c>
      <c r="K25" s="330" t="s">
        <v>682</v>
      </c>
    </row>
    <row r="26" spans="1:11" ht="18" customHeight="1">
      <c r="A26" s="128" t="s">
        <v>145</v>
      </c>
      <c r="B26" s="123">
        <v>965.57125699999995</v>
      </c>
      <c r="C26" s="123">
        <v>1118.7354580000001</v>
      </c>
      <c r="D26" s="123">
        <v>1857.0833279999999</v>
      </c>
      <c r="E26" s="123">
        <v>982.23039000000006</v>
      </c>
      <c r="F26" s="123">
        <v>353.16562599999997</v>
      </c>
      <c r="G26" s="123">
        <v>246.29245399999999</v>
      </c>
      <c r="H26" s="123">
        <v>195.74265299999999</v>
      </c>
      <c r="I26" s="123">
        <v>187.02965699999999</v>
      </c>
      <c r="J26" s="123">
        <v>293.73707999999999</v>
      </c>
      <c r="K26" s="330" t="s">
        <v>683</v>
      </c>
    </row>
    <row r="27" spans="1:11" ht="18" customHeight="1">
      <c r="A27" s="128" t="s">
        <v>237</v>
      </c>
      <c r="B27" s="123">
        <v>336.89914299999998</v>
      </c>
      <c r="C27" s="123">
        <v>463.73419699999999</v>
      </c>
      <c r="D27" s="123">
        <v>512.98026000000004</v>
      </c>
      <c r="E27" s="123">
        <v>496.65215899999998</v>
      </c>
      <c r="F27" s="123">
        <v>101.43966500000001</v>
      </c>
      <c r="G27" s="123">
        <v>97.879114999999999</v>
      </c>
      <c r="H27" s="123">
        <v>108.789579</v>
      </c>
      <c r="I27" s="123">
        <v>188.5438</v>
      </c>
      <c r="J27" s="123">
        <v>222.03351599999999</v>
      </c>
      <c r="K27" s="330" t="s">
        <v>684</v>
      </c>
    </row>
    <row r="28" spans="1:11" ht="18" customHeight="1">
      <c r="A28" s="128" t="s">
        <v>240</v>
      </c>
      <c r="B28" s="123">
        <v>434.457335</v>
      </c>
      <c r="C28" s="123">
        <v>249.32175000000001</v>
      </c>
      <c r="D28" s="123">
        <v>522.97959600000002</v>
      </c>
      <c r="E28" s="123">
        <v>1014.681117</v>
      </c>
      <c r="F28" s="123">
        <v>185.15001799999999</v>
      </c>
      <c r="G28" s="123">
        <v>240.05271300000001</v>
      </c>
      <c r="H28" s="123">
        <v>229.595854</v>
      </c>
      <c r="I28" s="123">
        <v>359.88253200000003</v>
      </c>
      <c r="J28" s="123">
        <v>191.84230199999999</v>
      </c>
      <c r="K28" s="330" t="s">
        <v>685</v>
      </c>
    </row>
    <row r="29" spans="1:11" ht="18" customHeight="1">
      <c r="A29" s="128" t="s">
        <v>147</v>
      </c>
      <c r="B29" s="123">
        <v>559.10621900000001</v>
      </c>
      <c r="C29" s="123">
        <v>1354.8574249999999</v>
      </c>
      <c r="D29" s="123">
        <v>905.18345099999999</v>
      </c>
      <c r="E29" s="123">
        <v>815.77640199999996</v>
      </c>
      <c r="F29" s="123">
        <v>222.40455900000001</v>
      </c>
      <c r="G29" s="123">
        <v>172.05993699999999</v>
      </c>
      <c r="H29" s="123">
        <v>185.426132</v>
      </c>
      <c r="I29" s="123">
        <v>235.885774</v>
      </c>
      <c r="J29" s="123">
        <v>184.96176700000001</v>
      </c>
      <c r="K29" s="330" t="s">
        <v>686</v>
      </c>
    </row>
    <row r="30" spans="1:11" ht="18" customHeight="1">
      <c r="A30" s="128" t="s">
        <v>248</v>
      </c>
      <c r="B30" s="123">
        <v>564.86211800000001</v>
      </c>
      <c r="C30" s="123">
        <v>501.90486199999998</v>
      </c>
      <c r="D30" s="123">
        <v>962.18733499999996</v>
      </c>
      <c r="E30" s="123">
        <v>631.372523</v>
      </c>
      <c r="F30" s="123">
        <v>176.25597400000001</v>
      </c>
      <c r="G30" s="123">
        <v>137.576877</v>
      </c>
      <c r="H30" s="123">
        <v>154.76268899999999</v>
      </c>
      <c r="I30" s="123">
        <v>162.776983</v>
      </c>
      <c r="J30" s="123">
        <v>157.86246499999999</v>
      </c>
      <c r="K30" s="330" t="s">
        <v>687</v>
      </c>
    </row>
    <row r="31" spans="1:11" ht="18" customHeight="1">
      <c r="A31" s="128" t="s">
        <v>60</v>
      </c>
      <c r="B31" s="123">
        <v>5565.9874629999995</v>
      </c>
      <c r="C31" s="123">
        <v>13078.506375999998</v>
      </c>
      <c r="D31" s="123">
        <v>9818.2801040000031</v>
      </c>
      <c r="E31" s="123">
        <v>6196.0630529999989</v>
      </c>
      <c r="F31" s="123">
        <v>1756.9081919999994</v>
      </c>
      <c r="G31" s="123">
        <v>1484.7007679999999</v>
      </c>
      <c r="H31" s="123">
        <v>1275.7142040000001</v>
      </c>
      <c r="I31" s="123">
        <v>1678.7398889999999</v>
      </c>
      <c r="J31" s="123">
        <v>1547.0073449999995</v>
      </c>
      <c r="K31" s="330" t="s">
        <v>536</v>
      </c>
    </row>
    <row r="32" spans="1:11" s="116" customFormat="1" ht="18" customHeight="1">
      <c r="A32" s="130" t="s">
        <v>128</v>
      </c>
      <c r="B32" s="120">
        <f>SUM(B21:B31)</f>
        <v>18963.603373999998</v>
      </c>
      <c r="C32" s="120">
        <f>SUM(C21:C31)</f>
        <v>30802.764525999995</v>
      </c>
      <c r="D32" s="120">
        <f>SUM(D21:D31)</f>
        <v>28028.677274000001</v>
      </c>
      <c r="E32" s="120">
        <f t="shared" si="1"/>
        <v>22346.528903999999</v>
      </c>
      <c r="F32" s="120">
        <f>SUM(F21:F31)</f>
        <v>5697.5718519999991</v>
      </c>
      <c r="G32" s="120">
        <f>SUM(G21:G31)</f>
        <v>5215.486457</v>
      </c>
      <c r="H32" s="120">
        <f>SUM(H21:H31)</f>
        <v>5007.517707</v>
      </c>
      <c r="I32" s="120">
        <f>SUM(I21:I31)</f>
        <v>6425.9528879999998</v>
      </c>
      <c r="J32" s="120">
        <f>SUM(J21:J31)</f>
        <v>5984.6374510000005</v>
      </c>
      <c r="K32" s="325" t="s">
        <v>669</v>
      </c>
    </row>
    <row r="33" spans="1:11" s="121" customFormat="1" ht="18" customHeight="1">
      <c r="A33" s="230" t="s">
        <v>105</v>
      </c>
      <c r="B33" s="230"/>
      <c r="C33" s="230"/>
      <c r="D33" s="230"/>
      <c r="E33" s="106"/>
      <c r="F33" s="106"/>
      <c r="G33" s="106"/>
      <c r="H33" s="106"/>
      <c r="I33" s="106"/>
      <c r="J33" s="106"/>
      <c r="K33" s="326" t="s">
        <v>632</v>
      </c>
    </row>
    <row r="34" spans="1:11" ht="18" customHeight="1">
      <c r="A34" s="128" t="s">
        <v>147</v>
      </c>
      <c r="B34" s="123">
        <v>2230.2864530000002</v>
      </c>
      <c r="C34" s="123">
        <v>2399.9561840000001</v>
      </c>
      <c r="D34" s="123">
        <v>1893.781017</v>
      </c>
      <c r="E34" s="123">
        <v>2900.2004270000002</v>
      </c>
      <c r="F34" s="123">
        <v>548.99604599999998</v>
      </c>
      <c r="G34" s="123">
        <v>687.21862399999998</v>
      </c>
      <c r="H34" s="123">
        <v>741.58984399999997</v>
      </c>
      <c r="I34" s="123">
        <v>922.39591299999995</v>
      </c>
      <c r="J34" s="123">
        <v>790.98179600000003</v>
      </c>
      <c r="K34" s="330" t="s">
        <v>686</v>
      </c>
    </row>
    <row r="35" spans="1:11" ht="18" customHeight="1">
      <c r="A35" s="128" t="s">
        <v>237</v>
      </c>
      <c r="B35" s="123">
        <v>2754.4849210000002</v>
      </c>
      <c r="C35" s="123">
        <v>2563.2317320000002</v>
      </c>
      <c r="D35" s="123">
        <v>2231.4270740000002</v>
      </c>
      <c r="E35" s="123">
        <v>2359.9578849999998</v>
      </c>
      <c r="F35" s="123">
        <v>507.99279200000001</v>
      </c>
      <c r="G35" s="123">
        <v>495.07706300000001</v>
      </c>
      <c r="H35" s="123">
        <v>596.71247600000004</v>
      </c>
      <c r="I35" s="123">
        <v>760.17555400000003</v>
      </c>
      <c r="J35" s="123">
        <v>746.91444300000001</v>
      </c>
      <c r="K35" s="330" t="s">
        <v>684</v>
      </c>
    </row>
    <row r="36" spans="1:11" ht="18" customHeight="1">
      <c r="A36" s="128" t="s">
        <v>142</v>
      </c>
      <c r="B36" s="123">
        <v>210.044421</v>
      </c>
      <c r="C36" s="123">
        <v>252.77233899999999</v>
      </c>
      <c r="D36" s="123">
        <v>2136.9165950000001</v>
      </c>
      <c r="E36" s="123">
        <v>3443.7663710000002</v>
      </c>
      <c r="F36" s="123">
        <v>850.147604</v>
      </c>
      <c r="G36" s="123">
        <v>520.533276</v>
      </c>
      <c r="H36" s="123">
        <v>812.03123800000003</v>
      </c>
      <c r="I36" s="123">
        <v>1261.054253</v>
      </c>
      <c r="J36" s="123">
        <v>697.74102300000004</v>
      </c>
      <c r="K36" s="330" t="s">
        <v>677</v>
      </c>
    </row>
    <row r="37" spans="1:11" ht="18" customHeight="1">
      <c r="A37" s="128" t="s">
        <v>138</v>
      </c>
      <c r="B37" s="123">
        <v>5605.6078740000003</v>
      </c>
      <c r="C37" s="123">
        <v>4122.4270909999996</v>
      </c>
      <c r="D37" s="123">
        <v>3009.0451929999999</v>
      </c>
      <c r="E37" s="123">
        <v>2621.7043629999998</v>
      </c>
      <c r="F37" s="123">
        <v>657.52011800000002</v>
      </c>
      <c r="G37" s="123">
        <v>659.27742999999998</v>
      </c>
      <c r="H37" s="123">
        <v>590.03944899999999</v>
      </c>
      <c r="I37" s="123">
        <v>714.86736599999995</v>
      </c>
      <c r="J37" s="123">
        <v>649.42251699999997</v>
      </c>
      <c r="K37" s="330" t="s">
        <v>674</v>
      </c>
    </row>
    <row r="38" spans="1:11" ht="18" customHeight="1">
      <c r="A38" s="128" t="s">
        <v>282</v>
      </c>
      <c r="B38" s="123">
        <v>18.461077</v>
      </c>
      <c r="C38" s="123">
        <v>16.133983000000001</v>
      </c>
      <c r="D38" s="123">
        <v>21.628263</v>
      </c>
      <c r="E38" s="133">
        <v>27.584826</v>
      </c>
      <c r="F38" s="123">
        <v>2.9094790000000001</v>
      </c>
      <c r="G38" s="123">
        <v>0.45421</v>
      </c>
      <c r="H38" s="133">
        <v>21.327164</v>
      </c>
      <c r="I38" s="133">
        <v>2.8939729999999999</v>
      </c>
      <c r="J38" s="123">
        <v>479.144567</v>
      </c>
      <c r="K38" s="330" t="s">
        <v>681</v>
      </c>
    </row>
    <row r="39" spans="1:11" ht="18" customHeight="1">
      <c r="A39" s="128" t="s">
        <v>248</v>
      </c>
      <c r="B39" s="123">
        <v>672.57884999999999</v>
      </c>
      <c r="C39" s="123">
        <v>423.16045300000002</v>
      </c>
      <c r="D39" s="123">
        <v>50.959000000000003</v>
      </c>
      <c r="E39" s="123">
        <v>89.150041999999999</v>
      </c>
      <c r="F39" s="123">
        <v>7.171945</v>
      </c>
      <c r="G39" s="123">
        <v>25.006917000000001</v>
      </c>
      <c r="H39" s="123">
        <v>20.353736999999999</v>
      </c>
      <c r="I39" s="123">
        <v>36.617443000000002</v>
      </c>
      <c r="J39" s="123">
        <v>210.34514200000001</v>
      </c>
      <c r="K39" s="330" t="s">
        <v>687</v>
      </c>
    </row>
    <row r="40" spans="1:11" ht="18" customHeight="1">
      <c r="A40" s="128" t="s">
        <v>146</v>
      </c>
      <c r="B40" s="123">
        <v>378.85873099999998</v>
      </c>
      <c r="C40" s="123">
        <v>731.33449599999994</v>
      </c>
      <c r="D40" s="123">
        <v>604.05046200000004</v>
      </c>
      <c r="E40" s="123">
        <v>437.93273199999999</v>
      </c>
      <c r="F40" s="123">
        <v>111.060194</v>
      </c>
      <c r="G40" s="123">
        <v>71.68665</v>
      </c>
      <c r="H40" s="123">
        <v>167.74400499999999</v>
      </c>
      <c r="I40" s="123">
        <v>87.441883000000004</v>
      </c>
      <c r="J40" s="123">
        <v>194.37687600000001</v>
      </c>
      <c r="K40" s="330" t="s">
        <v>675</v>
      </c>
    </row>
    <row r="41" spans="1:11" ht="18" customHeight="1">
      <c r="A41" s="128" t="s">
        <v>141</v>
      </c>
      <c r="B41" s="123">
        <v>421.15367900000001</v>
      </c>
      <c r="C41" s="123">
        <v>436.936397</v>
      </c>
      <c r="D41" s="123">
        <v>2610.2242040000001</v>
      </c>
      <c r="E41" s="123">
        <v>878.81141500000001</v>
      </c>
      <c r="F41" s="123">
        <v>406.02443799999998</v>
      </c>
      <c r="G41" s="123">
        <v>184.562669</v>
      </c>
      <c r="H41" s="123">
        <v>77.826751999999999</v>
      </c>
      <c r="I41" s="123">
        <v>210.39755600000001</v>
      </c>
      <c r="J41" s="123">
        <v>177.06967299999999</v>
      </c>
      <c r="K41" s="330" t="s">
        <v>680</v>
      </c>
    </row>
    <row r="42" spans="1:11" ht="18" customHeight="1">
      <c r="A42" s="128" t="s">
        <v>143</v>
      </c>
      <c r="B42" s="123">
        <v>106.800611</v>
      </c>
      <c r="C42" s="123">
        <v>96.575321000000002</v>
      </c>
      <c r="D42" s="123">
        <v>180.49172799999999</v>
      </c>
      <c r="E42" s="123">
        <v>937.11704199999997</v>
      </c>
      <c r="F42" s="123">
        <v>203.69493499999999</v>
      </c>
      <c r="G42" s="123">
        <v>104.927905</v>
      </c>
      <c r="H42" s="123">
        <v>156.19587799999999</v>
      </c>
      <c r="I42" s="123">
        <v>472.29832399999998</v>
      </c>
      <c r="J42" s="123">
        <v>163.52349799999999</v>
      </c>
      <c r="K42" s="330" t="s">
        <v>678</v>
      </c>
    </row>
    <row r="43" spans="1:11" ht="18" customHeight="1">
      <c r="A43" s="128" t="s">
        <v>289</v>
      </c>
      <c r="B43" s="123">
        <v>362.89105000000001</v>
      </c>
      <c r="C43" s="123">
        <v>342.96259099999997</v>
      </c>
      <c r="D43" s="123">
        <v>306.21222999999998</v>
      </c>
      <c r="E43" s="123">
        <v>293.75290699999999</v>
      </c>
      <c r="F43" s="123">
        <v>45.521124</v>
      </c>
      <c r="G43" s="123">
        <v>90.268311999999995</v>
      </c>
      <c r="H43" s="123">
        <v>87.692001000000005</v>
      </c>
      <c r="I43" s="123">
        <v>70.271469999999994</v>
      </c>
      <c r="J43" s="123">
        <v>83.757080999999999</v>
      </c>
      <c r="K43" s="330" t="s">
        <v>688</v>
      </c>
    </row>
    <row r="44" spans="1:11" ht="18" customHeight="1">
      <c r="A44" s="128" t="s">
        <v>60</v>
      </c>
      <c r="B44" s="123">
        <v>12554.767531000003</v>
      </c>
      <c r="C44" s="123">
        <v>7440.3090470000034</v>
      </c>
      <c r="D44" s="123">
        <v>11714.507362999993</v>
      </c>
      <c r="E44" s="123">
        <v>7781.1555779999953</v>
      </c>
      <c r="F44" s="123">
        <v>3817.4427299999993</v>
      </c>
      <c r="G44" s="123">
        <v>1128.9182780000006</v>
      </c>
      <c r="H44" s="123">
        <v>1207.5897400000008</v>
      </c>
      <c r="I44" s="123">
        <v>1627.2048300000013</v>
      </c>
      <c r="J44" s="123">
        <v>1396.0259060000003</v>
      </c>
      <c r="K44" s="330" t="s">
        <v>536</v>
      </c>
    </row>
    <row r="45" spans="1:11" s="116" customFormat="1" ht="18" customHeight="1">
      <c r="A45" s="134" t="s">
        <v>129</v>
      </c>
      <c r="B45" s="135">
        <f>SUM(B34:B44)</f>
        <v>25315.935198000006</v>
      </c>
      <c r="C45" s="135">
        <f>SUM(C34:C44)</f>
        <v>18825.799634000003</v>
      </c>
      <c r="D45" s="135">
        <f>SUM(D34:D44)</f>
        <v>24759.243128999995</v>
      </c>
      <c r="E45" s="135">
        <f t="shared" si="1"/>
        <v>21771.133588000001</v>
      </c>
      <c r="F45" s="135">
        <f>SUM(F34:F44)</f>
        <v>7158.4814049999986</v>
      </c>
      <c r="G45" s="135">
        <f>SUM(G34:G44)</f>
        <v>3967.9313340000008</v>
      </c>
      <c r="H45" s="135">
        <f>SUM(H34:H44)</f>
        <v>4479.1022840000005</v>
      </c>
      <c r="I45" s="135">
        <f>SUM(I34:I44)</f>
        <v>6165.6185650000016</v>
      </c>
      <c r="J45" s="135">
        <f>SUM(J34:J44)</f>
        <v>5589.302522</v>
      </c>
      <c r="K45" s="135" t="s">
        <v>661</v>
      </c>
    </row>
    <row r="46" spans="1:11" s="116" customFormat="1">
      <c r="A46" s="19" t="s">
        <v>130</v>
      </c>
      <c r="B46" s="19"/>
      <c r="C46" s="19"/>
      <c r="D46" s="19"/>
      <c r="F46" s="19"/>
      <c r="K46" s="323" t="s">
        <v>633</v>
      </c>
    </row>
    <row r="47" spans="1:11">
      <c r="A47" s="184"/>
      <c r="K47" s="328" t="s">
        <v>441</v>
      </c>
    </row>
    <row r="90" spans="2:11">
      <c r="B90" s="185"/>
      <c r="C90" s="185"/>
      <c r="D90" s="185"/>
      <c r="E90" s="185"/>
      <c r="F90" s="185"/>
      <c r="G90" s="185"/>
      <c r="H90" s="185"/>
      <c r="I90" s="185"/>
      <c r="J90" s="185"/>
      <c r="K90" s="333"/>
    </row>
    <row r="91" spans="2:11">
      <c r="B91" s="185"/>
      <c r="C91" s="185"/>
      <c r="D91" s="185"/>
      <c r="E91" s="185"/>
      <c r="F91" s="185"/>
      <c r="G91" s="185"/>
      <c r="H91" s="185"/>
      <c r="I91" s="185"/>
      <c r="J91" s="185"/>
      <c r="K91" s="333"/>
    </row>
    <row r="92" spans="2:11">
      <c r="B92" s="185"/>
      <c r="C92" s="185"/>
      <c r="D92" s="185"/>
      <c r="E92" s="185"/>
      <c r="F92" s="185"/>
      <c r="G92" s="185"/>
      <c r="H92" s="185"/>
      <c r="I92" s="185"/>
      <c r="J92" s="185"/>
      <c r="K92" s="333"/>
    </row>
    <row r="93" spans="2:11">
      <c r="B93" s="185"/>
      <c r="C93" s="185"/>
      <c r="D93" s="185"/>
      <c r="E93" s="185"/>
      <c r="F93" s="185"/>
      <c r="G93" s="185"/>
      <c r="H93" s="185"/>
      <c r="I93" s="185"/>
      <c r="J93" s="185"/>
      <c r="K93" s="333"/>
    </row>
    <row r="94" spans="2:11">
      <c r="B94" s="185"/>
      <c r="C94" s="185"/>
      <c r="D94" s="185"/>
      <c r="E94" s="185"/>
      <c r="F94" s="185"/>
      <c r="G94" s="185"/>
      <c r="H94" s="185"/>
      <c r="I94" s="185"/>
      <c r="J94" s="185"/>
      <c r="K94" s="333"/>
    </row>
    <row r="95" spans="2:11">
      <c r="B95" s="185"/>
      <c r="C95" s="185"/>
      <c r="D95" s="185"/>
      <c r="E95" s="185"/>
      <c r="F95" s="185"/>
      <c r="G95" s="185"/>
      <c r="H95" s="185"/>
      <c r="I95" s="185"/>
      <c r="J95" s="185"/>
      <c r="K95" s="333"/>
    </row>
    <row r="96" spans="2:11">
      <c r="B96" s="185"/>
      <c r="C96" s="185"/>
      <c r="D96" s="185"/>
      <c r="E96" s="185"/>
      <c r="F96" s="185"/>
      <c r="G96" s="185"/>
      <c r="H96" s="185"/>
      <c r="I96" s="185"/>
      <c r="J96" s="185"/>
      <c r="K96" s="333"/>
    </row>
    <row r="97" spans="2:11">
      <c r="B97" s="185"/>
      <c r="C97" s="185"/>
      <c r="D97" s="185"/>
      <c r="E97" s="185"/>
      <c r="F97" s="185"/>
      <c r="G97" s="185"/>
      <c r="H97" s="185"/>
      <c r="I97" s="185"/>
      <c r="J97" s="185"/>
      <c r="K97" s="333"/>
    </row>
    <row r="98" spans="2:11">
      <c r="B98" s="185"/>
      <c r="C98" s="185"/>
      <c r="D98" s="185"/>
      <c r="E98" s="185"/>
      <c r="F98" s="185"/>
      <c r="G98" s="185"/>
      <c r="H98" s="185"/>
      <c r="I98" s="185"/>
      <c r="J98" s="185"/>
      <c r="K98" s="333"/>
    </row>
    <row r="99" spans="2:11">
      <c r="B99" s="185"/>
      <c r="C99" s="185"/>
      <c r="D99" s="185"/>
      <c r="E99" s="185"/>
      <c r="F99" s="185"/>
      <c r="G99" s="185"/>
      <c r="H99" s="185"/>
      <c r="I99" s="185"/>
      <c r="J99" s="185"/>
      <c r="K99" s="333"/>
    </row>
    <row r="100" spans="2:11">
      <c r="B100" s="185"/>
      <c r="C100" s="185"/>
      <c r="D100" s="185"/>
      <c r="E100" s="185"/>
      <c r="F100" s="185"/>
      <c r="G100" s="185"/>
      <c r="H100" s="185"/>
      <c r="I100" s="185"/>
      <c r="J100" s="185"/>
      <c r="K100" s="333"/>
    </row>
    <row r="101" spans="2:11">
      <c r="B101" s="185"/>
      <c r="C101" s="185"/>
      <c r="D101" s="185"/>
      <c r="E101" s="185"/>
      <c r="F101" s="185"/>
      <c r="G101" s="185"/>
      <c r="H101" s="185"/>
      <c r="I101" s="185"/>
      <c r="J101" s="185"/>
      <c r="K101" s="333"/>
    </row>
    <row r="102" spans="2:11">
      <c r="B102" s="185"/>
      <c r="C102" s="185"/>
      <c r="D102" s="185"/>
      <c r="E102" s="185"/>
      <c r="F102" s="185"/>
      <c r="G102" s="185"/>
      <c r="H102" s="185"/>
      <c r="I102" s="185"/>
      <c r="J102" s="185"/>
      <c r="K102" s="333"/>
    </row>
    <row r="103" spans="2:11">
      <c r="B103" s="185"/>
      <c r="C103" s="185"/>
      <c r="D103" s="185"/>
      <c r="E103" s="185"/>
      <c r="F103" s="185"/>
      <c r="G103" s="185"/>
      <c r="H103" s="185"/>
      <c r="I103" s="185"/>
      <c r="J103" s="185"/>
      <c r="K103" s="333"/>
    </row>
    <row r="104" spans="2:11">
      <c r="B104" s="185"/>
      <c r="C104" s="185"/>
      <c r="D104" s="185"/>
      <c r="E104" s="185"/>
      <c r="F104" s="185"/>
      <c r="G104" s="185"/>
      <c r="H104" s="185"/>
      <c r="I104" s="185"/>
      <c r="J104" s="185"/>
      <c r="K104" s="333"/>
    </row>
    <row r="105" spans="2:11">
      <c r="B105" s="185"/>
      <c r="C105" s="185"/>
      <c r="D105" s="185"/>
      <c r="E105" s="185"/>
      <c r="F105" s="185"/>
      <c r="G105" s="185"/>
      <c r="H105" s="185"/>
      <c r="I105" s="185"/>
      <c r="J105" s="185"/>
      <c r="K105" s="333"/>
    </row>
    <row r="106" spans="2:11">
      <c r="B106" s="185"/>
      <c r="C106" s="185"/>
      <c r="D106" s="185"/>
      <c r="E106" s="185"/>
      <c r="F106" s="185"/>
      <c r="G106" s="185"/>
      <c r="H106" s="185"/>
      <c r="I106" s="185"/>
      <c r="J106" s="185"/>
      <c r="K106" s="333"/>
    </row>
    <row r="107" spans="2:11">
      <c r="B107" s="185"/>
      <c r="C107" s="185"/>
      <c r="D107" s="185"/>
      <c r="E107" s="185"/>
      <c r="F107" s="185"/>
      <c r="G107" s="185"/>
      <c r="H107" s="185"/>
      <c r="I107" s="185"/>
      <c r="J107" s="185"/>
      <c r="K107" s="333"/>
    </row>
    <row r="108" spans="2:11">
      <c r="B108" s="185"/>
      <c r="C108" s="185"/>
      <c r="D108" s="185"/>
      <c r="E108" s="185"/>
      <c r="F108" s="185"/>
      <c r="G108" s="185"/>
      <c r="H108" s="185"/>
      <c r="I108" s="185"/>
      <c r="J108" s="185"/>
      <c r="K108" s="333"/>
    </row>
    <row r="109" spans="2:11">
      <c r="B109" s="185"/>
      <c r="C109" s="185"/>
      <c r="D109" s="185"/>
      <c r="E109" s="185"/>
      <c r="F109" s="185"/>
      <c r="G109" s="185"/>
      <c r="H109" s="185"/>
      <c r="I109" s="185"/>
      <c r="J109" s="185"/>
      <c r="K109" s="333"/>
    </row>
    <row r="110" spans="2:11">
      <c r="B110" s="185"/>
      <c r="C110" s="185"/>
      <c r="D110" s="185"/>
      <c r="E110" s="185"/>
      <c r="F110" s="185"/>
      <c r="G110" s="185"/>
      <c r="H110" s="185"/>
      <c r="I110" s="185"/>
      <c r="J110" s="185"/>
      <c r="K110" s="333"/>
    </row>
    <row r="111" spans="2:11">
      <c r="B111" s="185"/>
      <c r="C111" s="185"/>
      <c r="D111" s="185"/>
      <c r="E111" s="185"/>
      <c r="F111" s="185"/>
      <c r="G111" s="185"/>
      <c r="H111" s="185"/>
      <c r="I111" s="185"/>
      <c r="J111" s="185"/>
      <c r="K111" s="333"/>
    </row>
    <row r="112" spans="2:11">
      <c r="B112" s="185"/>
      <c r="C112" s="185"/>
      <c r="D112" s="185"/>
      <c r="E112" s="185"/>
      <c r="F112" s="185"/>
      <c r="G112" s="185"/>
      <c r="H112" s="185"/>
      <c r="I112" s="185"/>
      <c r="J112" s="185"/>
      <c r="K112" s="333"/>
    </row>
    <row r="113" spans="2:11">
      <c r="B113" s="185"/>
      <c r="C113" s="185"/>
      <c r="D113" s="185"/>
      <c r="E113" s="185"/>
      <c r="F113" s="185"/>
      <c r="G113" s="185"/>
      <c r="H113" s="185"/>
      <c r="I113" s="185"/>
      <c r="J113" s="185"/>
      <c r="K113" s="333"/>
    </row>
    <row r="114" spans="2:11">
      <c r="B114" s="185"/>
      <c r="C114" s="185"/>
      <c r="D114" s="185"/>
      <c r="E114" s="185"/>
      <c r="F114" s="185"/>
      <c r="G114" s="185"/>
      <c r="H114" s="185"/>
      <c r="I114" s="185"/>
      <c r="J114" s="185"/>
      <c r="K114" s="333"/>
    </row>
    <row r="115" spans="2:11">
      <c r="B115" s="185"/>
      <c r="C115" s="185"/>
      <c r="D115" s="185"/>
      <c r="E115" s="185"/>
      <c r="F115" s="185"/>
      <c r="G115" s="185"/>
      <c r="H115" s="185"/>
      <c r="I115" s="185"/>
      <c r="J115" s="185"/>
      <c r="K115" s="333"/>
    </row>
    <row r="116" spans="2:11">
      <c r="B116" s="185"/>
      <c r="C116" s="185"/>
      <c r="D116" s="185"/>
      <c r="E116" s="185"/>
      <c r="F116" s="185"/>
      <c r="G116" s="185"/>
      <c r="H116" s="185"/>
      <c r="I116" s="185"/>
      <c r="J116" s="185"/>
      <c r="K116" s="333"/>
    </row>
    <row r="117" spans="2:11">
      <c r="B117" s="185"/>
      <c r="C117" s="185"/>
      <c r="D117" s="185"/>
      <c r="E117" s="185"/>
      <c r="F117" s="185"/>
      <c r="G117" s="185"/>
      <c r="H117" s="185"/>
      <c r="I117" s="185"/>
      <c r="J117" s="185"/>
      <c r="K117" s="333"/>
    </row>
    <row r="118" spans="2:11">
      <c r="B118" s="185"/>
      <c r="C118" s="185"/>
      <c r="D118" s="185"/>
      <c r="E118" s="185"/>
      <c r="F118" s="185"/>
      <c r="G118" s="185"/>
      <c r="H118" s="185"/>
      <c r="I118" s="185"/>
      <c r="J118" s="185"/>
      <c r="K118" s="333"/>
    </row>
    <row r="119" spans="2:11">
      <c r="B119" s="185"/>
      <c r="C119" s="185"/>
      <c r="D119" s="185"/>
      <c r="E119" s="185"/>
      <c r="F119" s="185"/>
      <c r="G119" s="185"/>
      <c r="H119" s="185"/>
      <c r="I119" s="185"/>
      <c r="J119" s="185"/>
      <c r="K119" s="333"/>
    </row>
    <row r="120" spans="2:11">
      <c r="B120" s="185"/>
      <c r="C120" s="185"/>
      <c r="D120" s="185"/>
      <c r="E120" s="185"/>
      <c r="F120" s="185"/>
      <c r="G120" s="185"/>
      <c r="H120" s="185"/>
      <c r="I120" s="185"/>
      <c r="J120" s="185"/>
      <c r="K120" s="333"/>
    </row>
    <row r="121" spans="2:11">
      <c r="B121" s="185"/>
      <c r="C121" s="185"/>
      <c r="D121" s="185"/>
      <c r="E121" s="185"/>
      <c r="F121" s="185"/>
      <c r="G121" s="185"/>
      <c r="H121" s="185"/>
      <c r="I121" s="185"/>
      <c r="J121" s="185"/>
      <c r="K121" s="333"/>
    </row>
    <row r="122" spans="2:11">
      <c r="B122" s="185"/>
      <c r="C122" s="185"/>
      <c r="D122" s="185"/>
      <c r="E122" s="185"/>
      <c r="F122" s="185"/>
      <c r="G122" s="185"/>
      <c r="H122" s="185"/>
      <c r="I122" s="185"/>
      <c r="J122" s="185"/>
      <c r="K122" s="333"/>
    </row>
    <row r="123" spans="2:11">
      <c r="B123" s="185"/>
      <c r="C123" s="185"/>
      <c r="D123" s="185"/>
      <c r="E123" s="185"/>
      <c r="F123" s="185"/>
      <c r="G123" s="185"/>
      <c r="H123" s="185"/>
      <c r="I123" s="185"/>
      <c r="J123" s="185"/>
      <c r="K123" s="333"/>
    </row>
    <row r="124" spans="2:11">
      <c r="B124" s="185"/>
      <c r="C124" s="185"/>
      <c r="D124" s="185"/>
      <c r="E124" s="185"/>
      <c r="F124" s="185"/>
      <c r="G124" s="185"/>
      <c r="H124" s="185"/>
      <c r="I124" s="185"/>
      <c r="J124" s="185"/>
      <c r="K124" s="333"/>
    </row>
    <row r="125" spans="2:11">
      <c r="B125" s="185"/>
      <c r="C125" s="185"/>
      <c r="D125" s="185"/>
      <c r="E125" s="185"/>
      <c r="F125" s="185"/>
      <c r="G125" s="185"/>
      <c r="H125" s="185"/>
      <c r="I125" s="185"/>
      <c r="J125" s="185"/>
      <c r="K125" s="333"/>
    </row>
    <row r="126" spans="2:11">
      <c r="B126" s="185"/>
      <c r="C126" s="185"/>
      <c r="D126" s="185"/>
      <c r="E126" s="185"/>
      <c r="F126" s="185"/>
      <c r="G126" s="185"/>
      <c r="H126" s="185"/>
      <c r="I126" s="185"/>
      <c r="J126" s="185"/>
      <c r="K126" s="333"/>
    </row>
    <row r="127" spans="2:11">
      <c r="B127" s="185"/>
      <c r="C127" s="185"/>
      <c r="D127" s="185"/>
      <c r="E127" s="185"/>
      <c r="F127" s="185"/>
      <c r="G127" s="185"/>
      <c r="H127" s="185"/>
      <c r="I127" s="185"/>
      <c r="J127" s="185"/>
      <c r="K127" s="333"/>
    </row>
    <row r="128" spans="2:11">
      <c r="B128" s="185"/>
      <c r="C128" s="185"/>
      <c r="D128" s="185"/>
      <c r="E128" s="185"/>
      <c r="F128" s="185"/>
      <c r="G128" s="185"/>
      <c r="H128" s="185"/>
      <c r="I128" s="185"/>
      <c r="J128" s="185"/>
      <c r="K128" s="333"/>
    </row>
    <row r="129" spans="2:11">
      <c r="B129" s="185"/>
      <c r="C129" s="185"/>
      <c r="D129" s="185"/>
      <c r="E129" s="185"/>
      <c r="F129" s="185"/>
      <c r="G129" s="185"/>
      <c r="H129" s="185"/>
      <c r="I129" s="185"/>
      <c r="J129" s="185"/>
      <c r="K129" s="333"/>
    </row>
  </sheetData>
  <mergeCells count="9">
    <mergeCell ref="A1:K1"/>
    <mergeCell ref="A2:K2"/>
    <mergeCell ref="A4:A5"/>
    <mergeCell ref="B4:B5"/>
    <mergeCell ref="C4:C5"/>
    <mergeCell ref="D4:D5"/>
    <mergeCell ref="E4:E5"/>
    <mergeCell ref="F4:I4"/>
    <mergeCell ref="K4:K5"/>
  </mergeCells>
  <hyperlinks>
    <hyperlink ref="J3" location="Content!A1" display="contents"/>
  </hyperlinks>
  <pageMargins left="0.7" right="0.7" top="0.75" bottom="0.75" header="0.3" footer="0.3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rightToLeft="1" view="pageBreakPreview" zoomScale="115" zoomScaleNormal="100" zoomScaleSheetLayoutView="115" workbookViewId="0">
      <selection activeCell="A3" sqref="A3"/>
    </sheetView>
  </sheetViews>
  <sheetFormatPr defaultColWidth="9" defaultRowHeight="15"/>
  <cols>
    <col min="1" max="1" width="31" style="187" customWidth="1"/>
    <col min="2" max="10" width="9" style="187"/>
    <col min="11" max="11" width="27" style="187" bestFit="1" customWidth="1"/>
    <col min="12" max="16384" width="9" style="187"/>
  </cols>
  <sheetData>
    <row r="1" spans="1:12" ht="15" customHeight="1">
      <c r="A1" s="365" t="s">
        <v>425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188"/>
    </row>
    <row r="2" spans="1:12">
      <c r="A2" s="366" t="s">
        <v>426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188"/>
    </row>
    <row r="3" spans="1:12">
      <c r="A3" s="17" t="s">
        <v>93</v>
      </c>
      <c r="E3" s="12"/>
      <c r="J3" s="12" t="s">
        <v>52</v>
      </c>
      <c r="K3" s="270" t="s">
        <v>427</v>
      </c>
    </row>
    <row r="4" spans="1:12">
      <c r="A4" s="367" t="s">
        <v>9</v>
      </c>
      <c r="B4" s="367">
        <v>2014</v>
      </c>
      <c r="C4" s="367">
        <v>2015</v>
      </c>
      <c r="D4" s="367">
        <v>2016</v>
      </c>
      <c r="E4" s="367" t="s">
        <v>297</v>
      </c>
      <c r="F4" s="368" t="s">
        <v>297</v>
      </c>
      <c r="G4" s="368"/>
      <c r="H4" s="368"/>
      <c r="I4" s="368"/>
      <c r="J4" s="229" t="s">
        <v>288</v>
      </c>
      <c r="K4" s="369" t="s">
        <v>390</v>
      </c>
    </row>
    <row r="5" spans="1:12" ht="25.5">
      <c r="A5" s="367"/>
      <c r="B5" s="367"/>
      <c r="C5" s="367"/>
      <c r="D5" s="367"/>
      <c r="E5" s="367"/>
      <c r="F5" s="271" t="s">
        <v>367</v>
      </c>
      <c r="G5" s="271" t="s">
        <v>368</v>
      </c>
      <c r="H5" s="271" t="s">
        <v>369</v>
      </c>
      <c r="I5" s="271" t="s">
        <v>370</v>
      </c>
      <c r="J5" s="271" t="s">
        <v>367</v>
      </c>
      <c r="K5" s="369"/>
    </row>
    <row r="6" spans="1:12" ht="15" customHeight="1">
      <c r="A6" s="197" t="s">
        <v>298</v>
      </c>
      <c r="B6" s="196"/>
      <c r="C6" s="196"/>
      <c r="D6" s="196"/>
      <c r="E6" s="196"/>
      <c r="F6" s="196"/>
      <c r="G6" s="197"/>
      <c r="K6" s="272" t="s">
        <v>428</v>
      </c>
    </row>
    <row r="7" spans="1:12">
      <c r="A7" s="21" t="s">
        <v>429</v>
      </c>
      <c r="B7" s="198">
        <v>843142.85059084091</v>
      </c>
      <c r="C7" s="198">
        <v>653061.05939675146</v>
      </c>
      <c r="D7" s="198">
        <v>626800.66767838271</v>
      </c>
      <c r="E7" s="198">
        <v>691636.49256841419</v>
      </c>
      <c r="F7" s="198">
        <v>170511.34256593778</v>
      </c>
      <c r="G7" s="198">
        <v>167016.32269553503</v>
      </c>
      <c r="H7" s="198">
        <v>170797.94711960986</v>
      </c>
      <c r="I7" s="198">
        <v>183310.88018733141</v>
      </c>
      <c r="J7" s="13">
        <v>186946.6222861436</v>
      </c>
      <c r="K7" s="273" t="s">
        <v>430</v>
      </c>
    </row>
    <row r="8" spans="1:12">
      <c r="A8" s="21" t="s">
        <v>431</v>
      </c>
      <c r="B8" s="198">
        <v>61331.227763322691</v>
      </c>
      <c r="C8" s="198">
        <v>68555.324729384607</v>
      </c>
      <c r="D8" s="13">
        <v>73244.474269714672</v>
      </c>
      <c r="E8" s="13">
        <v>75010.065464510742</v>
      </c>
      <c r="F8" s="13">
        <v>18590.564004224998</v>
      </c>
      <c r="G8" s="13">
        <v>18498.95827133799</v>
      </c>
      <c r="H8" s="13">
        <v>18823.366400374602</v>
      </c>
      <c r="I8" s="13">
        <v>19097.17678857315</v>
      </c>
      <c r="J8" s="13">
        <v>19252.356382693335</v>
      </c>
      <c r="K8" s="273" t="s">
        <v>432</v>
      </c>
    </row>
    <row r="9" spans="1:12">
      <c r="A9" s="21" t="s">
        <v>433</v>
      </c>
      <c r="B9" s="198">
        <v>51619.514796123825</v>
      </c>
      <c r="C9" s="198">
        <v>52383.370389372882</v>
      </c>
      <c r="D9" s="13">
        <v>55308.858973556518</v>
      </c>
      <c r="E9" s="13">
        <v>60574.301922234299</v>
      </c>
      <c r="F9" s="13">
        <v>14705.258305969151</v>
      </c>
      <c r="G9" s="13">
        <v>14915.040982028497</v>
      </c>
      <c r="H9" s="13">
        <v>14942.714577165194</v>
      </c>
      <c r="I9" s="13">
        <v>16011.288057071451</v>
      </c>
      <c r="J9" s="13">
        <v>16031.525755932244</v>
      </c>
      <c r="K9" s="273" t="s">
        <v>434</v>
      </c>
    </row>
    <row r="10" spans="1:12">
      <c r="A10" s="21" t="s">
        <v>435</v>
      </c>
      <c r="B10" s="198">
        <v>4052.0570376061132</v>
      </c>
      <c r="C10" s="198">
        <v>4501.6622307865191</v>
      </c>
      <c r="D10" s="13">
        <v>5041.9929727505396</v>
      </c>
      <c r="E10" s="13">
        <v>5248.7146846333117</v>
      </c>
      <c r="F10" s="13">
        <v>1323.3381383164347</v>
      </c>
      <c r="G10" s="13">
        <v>1321.3415841574447</v>
      </c>
      <c r="H10" s="13">
        <v>1309.4800076351555</v>
      </c>
      <c r="I10" s="13">
        <v>1294.5549545242764</v>
      </c>
      <c r="J10" s="13">
        <v>1348.681301906171</v>
      </c>
      <c r="K10" s="273" t="s">
        <v>436</v>
      </c>
    </row>
    <row r="11" spans="1:12">
      <c r="A11" s="274" t="s">
        <v>299</v>
      </c>
      <c r="B11" s="200">
        <f>SUM(B7:B10)</f>
        <v>960145.65018789354</v>
      </c>
      <c r="C11" s="200">
        <f t="shared" ref="C11:I11" si="0">SUM(C7:C10)</f>
        <v>778501.41674629552</v>
      </c>
      <c r="D11" s="200">
        <f t="shared" si="0"/>
        <v>760395.9938944045</v>
      </c>
      <c r="E11" s="200">
        <f t="shared" si="0"/>
        <v>832469.57463979255</v>
      </c>
      <c r="F11" s="200">
        <f t="shared" si="0"/>
        <v>205130.50301444836</v>
      </c>
      <c r="G11" s="200">
        <f t="shared" si="0"/>
        <v>201751.66353305895</v>
      </c>
      <c r="H11" s="200">
        <f t="shared" si="0"/>
        <v>205873.50810478482</v>
      </c>
      <c r="I11" s="200">
        <f t="shared" si="0"/>
        <v>219713.89998750028</v>
      </c>
      <c r="J11" s="201">
        <v>223579.18572667535</v>
      </c>
      <c r="K11" s="199" t="s">
        <v>437</v>
      </c>
    </row>
    <row r="12" spans="1:12" ht="15" customHeight="1">
      <c r="A12" s="197" t="s">
        <v>438</v>
      </c>
      <c r="B12" s="196"/>
      <c r="C12" s="196"/>
      <c r="D12" s="196"/>
      <c r="E12" s="196"/>
      <c r="F12" s="196"/>
      <c r="G12" s="197"/>
      <c r="H12" s="197"/>
      <c r="I12" s="196"/>
      <c r="K12" s="272" t="s">
        <v>439</v>
      </c>
    </row>
    <row r="13" spans="1:12">
      <c r="A13" s="21" t="s">
        <v>429</v>
      </c>
      <c r="B13" s="198">
        <v>652326.00647960498</v>
      </c>
      <c r="C13" s="198">
        <v>683007.31168380228</v>
      </c>
      <c r="D13" s="198">
        <v>698795.26008476398</v>
      </c>
      <c r="E13" s="198">
        <v>690305.61595248629</v>
      </c>
      <c r="F13" s="198">
        <v>173383.47112297773</v>
      </c>
      <c r="G13" s="198">
        <v>172613.67480930049</v>
      </c>
      <c r="H13" s="198">
        <v>171727.19653587762</v>
      </c>
      <c r="I13" s="198">
        <v>172581.27348433039</v>
      </c>
      <c r="J13" s="13">
        <v>172537.69127543014</v>
      </c>
      <c r="K13" s="273" t="s">
        <v>430</v>
      </c>
    </row>
    <row r="14" spans="1:12">
      <c r="A14" s="21" t="s">
        <v>431</v>
      </c>
      <c r="B14" s="198">
        <v>48598.437213409423</v>
      </c>
      <c r="C14" s="198">
        <v>53492.591676404729</v>
      </c>
      <c r="D14" s="13">
        <v>55948.569339152782</v>
      </c>
      <c r="E14" s="13">
        <v>57784.319885677796</v>
      </c>
      <c r="F14" s="13">
        <v>14073.876668108011</v>
      </c>
      <c r="G14" s="13">
        <v>14299.782155922905</v>
      </c>
      <c r="H14" s="13">
        <v>14703.415559530669</v>
      </c>
      <c r="I14" s="13">
        <v>14707.245502116206</v>
      </c>
      <c r="J14" s="13">
        <v>14697.551207339835</v>
      </c>
      <c r="K14" s="273" t="s">
        <v>432</v>
      </c>
    </row>
    <row r="15" spans="1:12">
      <c r="A15" s="21" t="s">
        <v>433</v>
      </c>
      <c r="B15" s="198">
        <v>29747.587273309662</v>
      </c>
      <c r="C15" s="198">
        <v>30174.7525284406</v>
      </c>
      <c r="D15" s="13">
        <v>31283.291274636038</v>
      </c>
      <c r="E15" s="13">
        <v>33721.461518077638</v>
      </c>
      <c r="F15" s="13">
        <v>8203.2526542697287</v>
      </c>
      <c r="G15" s="13">
        <v>8313.3881281808754</v>
      </c>
      <c r="H15" s="13">
        <v>8327.1215332684678</v>
      </c>
      <c r="I15" s="13">
        <v>8877.6992023585699</v>
      </c>
      <c r="J15" s="13">
        <v>8630.6302648534584</v>
      </c>
      <c r="K15" s="273" t="s">
        <v>434</v>
      </c>
    </row>
    <row r="16" spans="1:12">
      <c r="A16" s="21" t="s">
        <v>435</v>
      </c>
      <c r="B16" s="198">
        <v>3152.7372541936415</v>
      </c>
      <c r="C16" s="198">
        <v>3336.4253488312784</v>
      </c>
      <c r="D16" s="13">
        <v>3688.528539936739</v>
      </c>
      <c r="E16" s="13">
        <v>3779.2368405729503</v>
      </c>
      <c r="F16" s="13">
        <v>956.12582553276718</v>
      </c>
      <c r="G16" s="13">
        <v>951.6544201465739</v>
      </c>
      <c r="H16" s="13">
        <v>941.01418349289679</v>
      </c>
      <c r="I16" s="13">
        <v>930.4424114007129</v>
      </c>
      <c r="J16" s="13">
        <v>966.57756271020617</v>
      </c>
      <c r="K16" s="273" t="s">
        <v>436</v>
      </c>
    </row>
    <row r="17" spans="1:11">
      <c r="A17" s="134" t="s">
        <v>299</v>
      </c>
      <c r="B17" s="200">
        <f>SUM(B13:B16)</f>
        <v>733824.76822051778</v>
      </c>
      <c r="C17" s="200">
        <f t="shared" ref="C17:I17" si="1">SUM(C13:C16)</f>
        <v>770011.08123747876</v>
      </c>
      <c r="D17" s="200">
        <f t="shared" si="1"/>
        <v>789715.64923848957</v>
      </c>
      <c r="E17" s="200">
        <f t="shared" si="1"/>
        <v>785590.63419681462</v>
      </c>
      <c r="F17" s="200">
        <f t="shared" si="1"/>
        <v>196616.72627088823</v>
      </c>
      <c r="G17" s="200">
        <f t="shared" si="1"/>
        <v>196178.49951355084</v>
      </c>
      <c r="H17" s="200">
        <f t="shared" si="1"/>
        <v>195698.74781216966</v>
      </c>
      <c r="I17" s="200">
        <f t="shared" si="1"/>
        <v>197096.66060020591</v>
      </c>
      <c r="J17" s="201">
        <v>196832.45031033366</v>
      </c>
      <c r="K17" s="199" t="s">
        <v>437</v>
      </c>
    </row>
    <row r="18" spans="1:11">
      <c r="A18" s="19" t="s">
        <v>130</v>
      </c>
      <c r="K18" s="275" t="s">
        <v>440</v>
      </c>
    </row>
    <row r="19" spans="1:11">
      <c r="A19" s="16" t="s">
        <v>300</v>
      </c>
      <c r="K19" s="276" t="s">
        <v>441</v>
      </c>
    </row>
  </sheetData>
  <mergeCells count="9">
    <mergeCell ref="A1:K1"/>
    <mergeCell ref="A2:K2"/>
    <mergeCell ref="A4:A5"/>
    <mergeCell ref="B4:B5"/>
    <mergeCell ref="C4:C5"/>
    <mergeCell ref="D4:D5"/>
    <mergeCell ref="E4:E5"/>
    <mergeCell ref="F4:I4"/>
    <mergeCell ref="K4:K5"/>
  </mergeCells>
  <hyperlinks>
    <hyperlink ref="J3" location="Content!A1" display="contents"/>
  </hyperlinks>
  <pageMargins left="0.7" right="0.7" top="0.75" bottom="0.75" header="0.3" footer="0.3"/>
  <pageSetup scale="61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rightToLeft="1" view="pageBreakPreview" zoomScale="85" zoomScaleNormal="100" zoomScaleSheetLayoutView="85" workbookViewId="0">
      <selection activeCell="A3" sqref="A3"/>
    </sheetView>
  </sheetViews>
  <sheetFormatPr defaultRowHeight="15"/>
  <cols>
    <col min="1" max="1" width="41.140625" style="99" customWidth="1"/>
    <col min="2" max="5" width="11.140625" style="99" customWidth="1"/>
    <col min="6" max="10" width="9.85546875" style="99" customWidth="1"/>
    <col min="11" max="11" width="42" style="99" customWidth="1"/>
    <col min="12" max="252" width="9.140625" style="99"/>
    <col min="253" max="253" width="41.140625" style="99" customWidth="1"/>
    <col min="254" max="257" width="11.140625" style="99" customWidth="1"/>
    <col min="258" max="261" width="9.85546875" style="99" customWidth="1"/>
    <col min="262" max="262" width="11.140625" style="99" customWidth="1"/>
    <col min="263" max="266" width="9.85546875" style="99" customWidth="1"/>
    <col min="267" max="508" width="9.140625" style="99"/>
    <col min="509" max="509" width="41.140625" style="99" customWidth="1"/>
    <col min="510" max="513" width="11.140625" style="99" customWidth="1"/>
    <col min="514" max="517" width="9.85546875" style="99" customWidth="1"/>
    <col min="518" max="518" width="11.140625" style="99" customWidth="1"/>
    <col min="519" max="522" width="9.85546875" style="99" customWidth="1"/>
    <col min="523" max="764" width="9.140625" style="99"/>
    <col min="765" max="765" width="41.140625" style="99" customWidth="1"/>
    <col min="766" max="769" width="11.140625" style="99" customWidth="1"/>
    <col min="770" max="773" width="9.85546875" style="99" customWidth="1"/>
    <col min="774" max="774" width="11.140625" style="99" customWidth="1"/>
    <col min="775" max="778" width="9.85546875" style="99" customWidth="1"/>
    <col min="779" max="1020" width="9.140625" style="99"/>
    <col min="1021" max="1021" width="41.140625" style="99" customWidth="1"/>
    <col min="1022" max="1025" width="11.140625" style="99" customWidth="1"/>
    <col min="1026" max="1029" width="9.85546875" style="99" customWidth="1"/>
    <col min="1030" max="1030" width="11.140625" style="99" customWidth="1"/>
    <col min="1031" max="1034" width="9.85546875" style="99" customWidth="1"/>
    <col min="1035" max="1276" width="9.140625" style="99"/>
    <col min="1277" max="1277" width="41.140625" style="99" customWidth="1"/>
    <col min="1278" max="1281" width="11.140625" style="99" customWidth="1"/>
    <col min="1282" max="1285" width="9.85546875" style="99" customWidth="1"/>
    <col min="1286" max="1286" width="11.140625" style="99" customWidth="1"/>
    <col min="1287" max="1290" width="9.85546875" style="99" customWidth="1"/>
    <col min="1291" max="1532" width="9.140625" style="99"/>
    <col min="1533" max="1533" width="41.140625" style="99" customWidth="1"/>
    <col min="1534" max="1537" width="11.140625" style="99" customWidth="1"/>
    <col min="1538" max="1541" width="9.85546875" style="99" customWidth="1"/>
    <col min="1542" max="1542" width="11.140625" style="99" customWidth="1"/>
    <col min="1543" max="1546" width="9.85546875" style="99" customWidth="1"/>
    <col min="1547" max="1788" width="9.140625" style="99"/>
    <col min="1789" max="1789" width="41.140625" style="99" customWidth="1"/>
    <col min="1790" max="1793" width="11.140625" style="99" customWidth="1"/>
    <col min="1794" max="1797" width="9.85546875" style="99" customWidth="1"/>
    <col min="1798" max="1798" width="11.140625" style="99" customWidth="1"/>
    <col min="1799" max="1802" width="9.85546875" style="99" customWidth="1"/>
    <col min="1803" max="2044" width="9.140625" style="99"/>
    <col min="2045" max="2045" width="41.140625" style="99" customWidth="1"/>
    <col min="2046" max="2049" width="11.140625" style="99" customWidth="1"/>
    <col min="2050" max="2053" width="9.85546875" style="99" customWidth="1"/>
    <col min="2054" max="2054" width="11.140625" style="99" customWidth="1"/>
    <col min="2055" max="2058" width="9.85546875" style="99" customWidth="1"/>
    <col min="2059" max="2300" width="9.140625" style="99"/>
    <col min="2301" max="2301" width="41.140625" style="99" customWidth="1"/>
    <col min="2302" max="2305" width="11.140625" style="99" customWidth="1"/>
    <col min="2306" max="2309" width="9.85546875" style="99" customWidth="1"/>
    <col min="2310" max="2310" width="11.140625" style="99" customWidth="1"/>
    <col min="2311" max="2314" width="9.85546875" style="99" customWidth="1"/>
    <col min="2315" max="2556" width="9.140625" style="99"/>
    <col min="2557" max="2557" width="41.140625" style="99" customWidth="1"/>
    <col min="2558" max="2561" width="11.140625" style="99" customWidth="1"/>
    <col min="2562" max="2565" width="9.85546875" style="99" customWidth="1"/>
    <col min="2566" max="2566" width="11.140625" style="99" customWidth="1"/>
    <col min="2567" max="2570" width="9.85546875" style="99" customWidth="1"/>
    <col min="2571" max="2812" width="9.140625" style="99"/>
    <col min="2813" max="2813" width="41.140625" style="99" customWidth="1"/>
    <col min="2814" max="2817" width="11.140625" style="99" customWidth="1"/>
    <col min="2818" max="2821" width="9.85546875" style="99" customWidth="1"/>
    <col min="2822" max="2822" width="11.140625" style="99" customWidth="1"/>
    <col min="2823" max="2826" width="9.85546875" style="99" customWidth="1"/>
    <col min="2827" max="3068" width="9.140625" style="99"/>
    <col min="3069" max="3069" width="41.140625" style="99" customWidth="1"/>
    <col min="3070" max="3073" width="11.140625" style="99" customWidth="1"/>
    <col min="3074" max="3077" width="9.85546875" style="99" customWidth="1"/>
    <col min="3078" max="3078" width="11.140625" style="99" customWidth="1"/>
    <col min="3079" max="3082" width="9.85546875" style="99" customWidth="1"/>
    <col min="3083" max="3324" width="9.140625" style="99"/>
    <col min="3325" max="3325" width="41.140625" style="99" customWidth="1"/>
    <col min="3326" max="3329" width="11.140625" style="99" customWidth="1"/>
    <col min="3330" max="3333" width="9.85546875" style="99" customWidth="1"/>
    <col min="3334" max="3334" width="11.140625" style="99" customWidth="1"/>
    <col min="3335" max="3338" width="9.85546875" style="99" customWidth="1"/>
    <col min="3339" max="3580" width="9.140625" style="99"/>
    <col min="3581" max="3581" width="41.140625" style="99" customWidth="1"/>
    <col min="3582" max="3585" width="11.140625" style="99" customWidth="1"/>
    <col min="3586" max="3589" width="9.85546875" style="99" customWidth="1"/>
    <col min="3590" max="3590" width="11.140625" style="99" customWidth="1"/>
    <col min="3591" max="3594" width="9.85546875" style="99" customWidth="1"/>
    <col min="3595" max="3836" width="9.140625" style="99"/>
    <col min="3837" max="3837" width="41.140625" style="99" customWidth="1"/>
    <col min="3838" max="3841" width="11.140625" style="99" customWidth="1"/>
    <col min="3842" max="3845" width="9.85546875" style="99" customWidth="1"/>
    <col min="3846" max="3846" width="11.140625" style="99" customWidth="1"/>
    <col min="3847" max="3850" width="9.85546875" style="99" customWidth="1"/>
    <col min="3851" max="4092" width="9.140625" style="99"/>
    <col min="4093" max="4093" width="41.140625" style="99" customWidth="1"/>
    <col min="4094" max="4097" width="11.140625" style="99" customWidth="1"/>
    <col min="4098" max="4101" width="9.85546875" style="99" customWidth="1"/>
    <col min="4102" max="4102" width="11.140625" style="99" customWidth="1"/>
    <col min="4103" max="4106" width="9.85546875" style="99" customWidth="1"/>
    <col min="4107" max="4348" width="9.140625" style="99"/>
    <col min="4349" max="4349" width="41.140625" style="99" customWidth="1"/>
    <col min="4350" max="4353" width="11.140625" style="99" customWidth="1"/>
    <col min="4354" max="4357" width="9.85546875" style="99" customWidth="1"/>
    <col min="4358" max="4358" width="11.140625" style="99" customWidth="1"/>
    <col min="4359" max="4362" width="9.85546875" style="99" customWidth="1"/>
    <col min="4363" max="4604" width="9.140625" style="99"/>
    <col min="4605" max="4605" width="41.140625" style="99" customWidth="1"/>
    <col min="4606" max="4609" width="11.140625" style="99" customWidth="1"/>
    <col min="4610" max="4613" width="9.85546875" style="99" customWidth="1"/>
    <col min="4614" max="4614" width="11.140625" style="99" customWidth="1"/>
    <col min="4615" max="4618" width="9.85546875" style="99" customWidth="1"/>
    <col min="4619" max="4860" width="9.140625" style="99"/>
    <col min="4861" max="4861" width="41.140625" style="99" customWidth="1"/>
    <col min="4862" max="4865" width="11.140625" style="99" customWidth="1"/>
    <col min="4866" max="4869" width="9.85546875" style="99" customWidth="1"/>
    <col min="4870" max="4870" width="11.140625" style="99" customWidth="1"/>
    <col min="4871" max="4874" width="9.85546875" style="99" customWidth="1"/>
    <col min="4875" max="5116" width="9.140625" style="99"/>
    <col min="5117" max="5117" width="41.140625" style="99" customWidth="1"/>
    <col min="5118" max="5121" width="11.140625" style="99" customWidth="1"/>
    <col min="5122" max="5125" width="9.85546875" style="99" customWidth="1"/>
    <col min="5126" max="5126" width="11.140625" style="99" customWidth="1"/>
    <col min="5127" max="5130" width="9.85546875" style="99" customWidth="1"/>
    <col min="5131" max="5372" width="9.140625" style="99"/>
    <col min="5373" max="5373" width="41.140625" style="99" customWidth="1"/>
    <col min="5374" max="5377" width="11.140625" style="99" customWidth="1"/>
    <col min="5378" max="5381" width="9.85546875" style="99" customWidth="1"/>
    <col min="5382" max="5382" width="11.140625" style="99" customWidth="1"/>
    <col min="5383" max="5386" width="9.85546875" style="99" customWidth="1"/>
    <col min="5387" max="5628" width="9.140625" style="99"/>
    <col min="5629" max="5629" width="41.140625" style="99" customWidth="1"/>
    <col min="5630" max="5633" width="11.140625" style="99" customWidth="1"/>
    <col min="5634" max="5637" width="9.85546875" style="99" customWidth="1"/>
    <col min="5638" max="5638" width="11.140625" style="99" customWidth="1"/>
    <col min="5639" max="5642" width="9.85546875" style="99" customWidth="1"/>
    <col min="5643" max="5884" width="9.140625" style="99"/>
    <col min="5885" max="5885" width="41.140625" style="99" customWidth="1"/>
    <col min="5886" max="5889" width="11.140625" style="99" customWidth="1"/>
    <col min="5890" max="5893" width="9.85546875" style="99" customWidth="1"/>
    <col min="5894" max="5894" width="11.140625" style="99" customWidth="1"/>
    <col min="5895" max="5898" width="9.85546875" style="99" customWidth="1"/>
    <col min="5899" max="6140" width="9.140625" style="99"/>
    <col min="6141" max="6141" width="41.140625" style="99" customWidth="1"/>
    <col min="6142" max="6145" width="11.140625" style="99" customWidth="1"/>
    <col min="6146" max="6149" width="9.85546875" style="99" customWidth="1"/>
    <col min="6150" max="6150" width="11.140625" style="99" customWidth="1"/>
    <col min="6151" max="6154" width="9.85546875" style="99" customWidth="1"/>
    <col min="6155" max="6396" width="9.140625" style="99"/>
    <col min="6397" max="6397" width="41.140625" style="99" customWidth="1"/>
    <col min="6398" max="6401" width="11.140625" style="99" customWidth="1"/>
    <col min="6402" max="6405" width="9.85546875" style="99" customWidth="1"/>
    <col min="6406" max="6406" width="11.140625" style="99" customWidth="1"/>
    <col min="6407" max="6410" width="9.85546875" style="99" customWidth="1"/>
    <col min="6411" max="6652" width="9.140625" style="99"/>
    <col min="6653" max="6653" width="41.140625" style="99" customWidth="1"/>
    <col min="6654" max="6657" width="11.140625" style="99" customWidth="1"/>
    <col min="6658" max="6661" width="9.85546875" style="99" customWidth="1"/>
    <col min="6662" max="6662" width="11.140625" style="99" customWidth="1"/>
    <col min="6663" max="6666" width="9.85546875" style="99" customWidth="1"/>
    <col min="6667" max="6908" width="9.140625" style="99"/>
    <col min="6909" max="6909" width="41.140625" style="99" customWidth="1"/>
    <col min="6910" max="6913" width="11.140625" style="99" customWidth="1"/>
    <col min="6914" max="6917" width="9.85546875" style="99" customWidth="1"/>
    <col min="6918" max="6918" width="11.140625" style="99" customWidth="1"/>
    <col min="6919" max="6922" width="9.85546875" style="99" customWidth="1"/>
    <col min="6923" max="7164" width="9.140625" style="99"/>
    <col min="7165" max="7165" width="41.140625" style="99" customWidth="1"/>
    <col min="7166" max="7169" width="11.140625" style="99" customWidth="1"/>
    <col min="7170" max="7173" width="9.85546875" style="99" customWidth="1"/>
    <col min="7174" max="7174" width="11.140625" style="99" customWidth="1"/>
    <col min="7175" max="7178" width="9.85546875" style="99" customWidth="1"/>
    <col min="7179" max="7420" width="9.140625" style="99"/>
    <col min="7421" max="7421" width="41.140625" style="99" customWidth="1"/>
    <col min="7422" max="7425" width="11.140625" style="99" customWidth="1"/>
    <col min="7426" max="7429" width="9.85546875" style="99" customWidth="1"/>
    <col min="7430" max="7430" width="11.140625" style="99" customWidth="1"/>
    <col min="7431" max="7434" width="9.85546875" style="99" customWidth="1"/>
    <col min="7435" max="7676" width="9.140625" style="99"/>
    <col min="7677" max="7677" width="41.140625" style="99" customWidth="1"/>
    <col min="7678" max="7681" width="11.140625" style="99" customWidth="1"/>
    <col min="7682" max="7685" width="9.85546875" style="99" customWidth="1"/>
    <col min="7686" max="7686" width="11.140625" style="99" customWidth="1"/>
    <col min="7687" max="7690" width="9.85546875" style="99" customWidth="1"/>
    <col min="7691" max="7932" width="9.140625" style="99"/>
    <col min="7933" max="7933" width="41.140625" style="99" customWidth="1"/>
    <col min="7934" max="7937" width="11.140625" style="99" customWidth="1"/>
    <col min="7938" max="7941" width="9.85546875" style="99" customWidth="1"/>
    <col min="7942" max="7942" width="11.140625" style="99" customWidth="1"/>
    <col min="7943" max="7946" width="9.85546875" style="99" customWidth="1"/>
    <col min="7947" max="8188" width="9.140625" style="99"/>
    <col min="8189" max="8189" width="41.140625" style="99" customWidth="1"/>
    <col min="8190" max="8193" width="11.140625" style="99" customWidth="1"/>
    <col min="8194" max="8197" width="9.85546875" style="99" customWidth="1"/>
    <col min="8198" max="8198" width="11.140625" style="99" customWidth="1"/>
    <col min="8199" max="8202" width="9.85546875" style="99" customWidth="1"/>
    <col min="8203" max="8444" width="9.140625" style="99"/>
    <col min="8445" max="8445" width="41.140625" style="99" customWidth="1"/>
    <col min="8446" max="8449" width="11.140625" style="99" customWidth="1"/>
    <col min="8450" max="8453" width="9.85546875" style="99" customWidth="1"/>
    <col min="8454" max="8454" width="11.140625" style="99" customWidth="1"/>
    <col min="8455" max="8458" width="9.85546875" style="99" customWidth="1"/>
    <col min="8459" max="8700" width="9.140625" style="99"/>
    <col min="8701" max="8701" width="41.140625" style="99" customWidth="1"/>
    <col min="8702" max="8705" width="11.140625" style="99" customWidth="1"/>
    <col min="8706" max="8709" width="9.85546875" style="99" customWidth="1"/>
    <col min="8710" max="8710" width="11.140625" style="99" customWidth="1"/>
    <col min="8711" max="8714" width="9.85546875" style="99" customWidth="1"/>
    <col min="8715" max="8956" width="9.140625" style="99"/>
    <col min="8957" max="8957" width="41.140625" style="99" customWidth="1"/>
    <col min="8958" max="8961" width="11.140625" style="99" customWidth="1"/>
    <col min="8962" max="8965" width="9.85546875" style="99" customWidth="1"/>
    <col min="8966" max="8966" width="11.140625" style="99" customWidth="1"/>
    <col min="8967" max="8970" width="9.85546875" style="99" customWidth="1"/>
    <col min="8971" max="9212" width="9.140625" style="99"/>
    <col min="9213" max="9213" width="41.140625" style="99" customWidth="1"/>
    <col min="9214" max="9217" width="11.140625" style="99" customWidth="1"/>
    <col min="9218" max="9221" width="9.85546875" style="99" customWidth="1"/>
    <col min="9222" max="9222" width="11.140625" style="99" customWidth="1"/>
    <col min="9223" max="9226" width="9.85546875" style="99" customWidth="1"/>
    <col min="9227" max="9468" width="9.140625" style="99"/>
    <col min="9469" max="9469" width="41.140625" style="99" customWidth="1"/>
    <col min="9470" max="9473" width="11.140625" style="99" customWidth="1"/>
    <col min="9474" max="9477" width="9.85546875" style="99" customWidth="1"/>
    <col min="9478" max="9478" width="11.140625" style="99" customWidth="1"/>
    <col min="9479" max="9482" width="9.85546875" style="99" customWidth="1"/>
    <col min="9483" max="9724" width="9.140625" style="99"/>
    <col min="9725" max="9725" width="41.140625" style="99" customWidth="1"/>
    <col min="9726" max="9729" width="11.140625" style="99" customWidth="1"/>
    <col min="9730" max="9733" width="9.85546875" style="99" customWidth="1"/>
    <col min="9734" max="9734" width="11.140625" style="99" customWidth="1"/>
    <col min="9735" max="9738" width="9.85546875" style="99" customWidth="1"/>
    <col min="9739" max="9980" width="9.140625" style="99"/>
    <col min="9981" max="9981" width="41.140625" style="99" customWidth="1"/>
    <col min="9982" max="9985" width="11.140625" style="99" customWidth="1"/>
    <col min="9986" max="9989" width="9.85546875" style="99" customWidth="1"/>
    <col min="9990" max="9990" width="11.140625" style="99" customWidth="1"/>
    <col min="9991" max="9994" width="9.85546875" style="99" customWidth="1"/>
    <col min="9995" max="10236" width="9.140625" style="99"/>
    <col min="10237" max="10237" width="41.140625" style="99" customWidth="1"/>
    <col min="10238" max="10241" width="11.140625" style="99" customWidth="1"/>
    <col min="10242" max="10245" width="9.85546875" style="99" customWidth="1"/>
    <col min="10246" max="10246" width="11.140625" style="99" customWidth="1"/>
    <col min="10247" max="10250" width="9.85546875" style="99" customWidth="1"/>
    <col min="10251" max="10492" width="9.140625" style="99"/>
    <col min="10493" max="10493" width="41.140625" style="99" customWidth="1"/>
    <col min="10494" max="10497" width="11.140625" style="99" customWidth="1"/>
    <col min="10498" max="10501" width="9.85546875" style="99" customWidth="1"/>
    <col min="10502" max="10502" width="11.140625" style="99" customWidth="1"/>
    <col min="10503" max="10506" width="9.85546875" style="99" customWidth="1"/>
    <col min="10507" max="10748" width="9.140625" style="99"/>
    <col min="10749" max="10749" width="41.140625" style="99" customWidth="1"/>
    <col min="10750" max="10753" width="11.140625" style="99" customWidth="1"/>
    <col min="10754" max="10757" width="9.85546875" style="99" customWidth="1"/>
    <col min="10758" max="10758" width="11.140625" style="99" customWidth="1"/>
    <col min="10759" max="10762" width="9.85546875" style="99" customWidth="1"/>
    <col min="10763" max="11004" width="9.140625" style="99"/>
    <col min="11005" max="11005" width="41.140625" style="99" customWidth="1"/>
    <col min="11006" max="11009" width="11.140625" style="99" customWidth="1"/>
    <col min="11010" max="11013" width="9.85546875" style="99" customWidth="1"/>
    <col min="11014" max="11014" width="11.140625" style="99" customWidth="1"/>
    <col min="11015" max="11018" width="9.85546875" style="99" customWidth="1"/>
    <col min="11019" max="11260" width="9.140625" style="99"/>
    <col min="11261" max="11261" width="41.140625" style="99" customWidth="1"/>
    <col min="11262" max="11265" width="11.140625" style="99" customWidth="1"/>
    <col min="11266" max="11269" width="9.85546875" style="99" customWidth="1"/>
    <col min="11270" max="11270" width="11.140625" style="99" customWidth="1"/>
    <col min="11271" max="11274" width="9.85546875" style="99" customWidth="1"/>
    <col min="11275" max="11516" width="9.140625" style="99"/>
    <col min="11517" max="11517" width="41.140625" style="99" customWidth="1"/>
    <col min="11518" max="11521" width="11.140625" style="99" customWidth="1"/>
    <col min="11522" max="11525" width="9.85546875" style="99" customWidth="1"/>
    <col min="11526" max="11526" width="11.140625" style="99" customWidth="1"/>
    <col min="11527" max="11530" width="9.85546875" style="99" customWidth="1"/>
    <col min="11531" max="11772" width="9.140625" style="99"/>
    <col min="11773" max="11773" width="41.140625" style="99" customWidth="1"/>
    <col min="11774" max="11777" width="11.140625" style="99" customWidth="1"/>
    <col min="11778" max="11781" width="9.85546875" style="99" customWidth="1"/>
    <col min="11782" max="11782" width="11.140625" style="99" customWidth="1"/>
    <col min="11783" max="11786" width="9.85546875" style="99" customWidth="1"/>
    <col min="11787" max="12028" width="9.140625" style="99"/>
    <col min="12029" max="12029" width="41.140625" style="99" customWidth="1"/>
    <col min="12030" max="12033" width="11.140625" style="99" customWidth="1"/>
    <col min="12034" max="12037" width="9.85546875" style="99" customWidth="1"/>
    <col min="12038" max="12038" width="11.140625" style="99" customWidth="1"/>
    <col min="12039" max="12042" width="9.85546875" style="99" customWidth="1"/>
    <col min="12043" max="12284" width="9.140625" style="99"/>
    <col min="12285" max="12285" width="41.140625" style="99" customWidth="1"/>
    <col min="12286" max="12289" width="11.140625" style="99" customWidth="1"/>
    <col min="12290" max="12293" width="9.85546875" style="99" customWidth="1"/>
    <col min="12294" max="12294" width="11.140625" style="99" customWidth="1"/>
    <col min="12295" max="12298" width="9.85546875" style="99" customWidth="1"/>
    <col min="12299" max="12540" width="9.140625" style="99"/>
    <col min="12541" max="12541" width="41.140625" style="99" customWidth="1"/>
    <col min="12542" max="12545" width="11.140625" style="99" customWidth="1"/>
    <col min="12546" max="12549" width="9.85546875" style="99" customWidth="1"/>
    <col min="12550" max="12550" width="11.140625" style="99" customWidth="1"/>
    <col min="12551" max="12554" width="9.85546875" style="99" customWidth="1"/>
    <col min="12555" max="12796" width="9.140625" style="99"/>
    <col min="12797" max="12797" width="41.140625" style="99" customWidth="1"/>
    <col min="12798" max="12801" width="11.140625" style="99" customWidth="1"/>
    <col min="12802" max="12805" width="9.85546875" style="99" customWidth="1"/>
    <col min="12806" max="12806" width="11.140625" style="99" customWidth="1"/>
    <col min="12807" max="12810" width="9.85546875" style="99" customWidth="1"/>
    <col min="12811" max="13052" width="9.140625" style="99"/>
    <col min="13053" max="13053" width="41.140625" style="99" customWidth="1"/>
    <col min="13054" max="13057" width="11.140625" style="99" customWidth="1"/>
    <col min="13058" max="13061" width="9.85546875" style="99" customWidth="1"/>
    <col min="13062" max="13062" width="11.140625" style="99" customWidth="1"/>
    <col min="13063" max="13066" width="9.85546875" style="99" customWidth="1"/>
    <col min="13067" max="13308" width="9.140625" style="99"/>
    <col min="13309" max="13309" width="41.140625" style="99" customWidth="1"/>
    <col min="13310" max="13313" width="11.140625" style="99" customWidth="1"/>
    <col min="13314" max="13317" width="9.85546875" style="99" customWidth="1"/>
    <col min="13318" max="13318" width="11.140625" style="99" customWidth="1"/>
    <col min="13319" max="13322" width="9.85546875" style="99" customWidth="1"/>
    <col min="13323" max="13564" width="9.140625" style="99"/>
    <col min="13565" max="13565" width="41.140625" style="99" customWidth="1"/>
    <col min="13566" max="13569" width="11.140625" style="99" customWidth="1"/>
    <col min="13570" max="13573" width="9.85546875" style="99" customWidth="1"/>
    <col min="13574" max="13574" width="11.140625" style="99" customWidth="1"/>
    <col min="13575" max="13578" width="9.85546875" style="99" customWidth="1"/>
    <col min="13579" max="13820" width="9.140625" style="99"/>
    <col min="13821" max="13821" width="41.140625" style="99" customWidth="1"/>
    <col min="13822" max="13825" width="11.140625" style="99" customWidth="1"/>
    <col min="13826" max="13829" width="9.85546875" style="99" customWidth="1"/>
    <col min="13830" max="13830" width="11.140625" style="99" customWidth="1"/>
    <col min="13831" max="13834" width="9.85546875" style="99" customWidth="1"/>
    <col min="13835" max="14076" width="9.140625" style="99"/>
    <col min="14077" max="14077" width="41.140625" style="99" customWidth="1"/>
    <col min="14078" max="14081" width="11.140625" style="99" customWidth="1"/>
    <col min="14082" max="14085" width="9.85546875" style="99" customWidth="1"/>
    <col min="14086" max="14086" width="11.140625" style="99" customWidth="1"/>
    <col min="14087" max="14090" width="9.85546875" style="99" customWidth="1"/>
    <col min="14091" max="14332" width="9.140625" style="99"/>
    <col min="14333" max="14333" width="41.140625" style="99" customWidth="1"/>
    <col min="14334" max="14337" width="11.140625" style="99" customWidth="1"/>
    <col min="14338" max="14341" width="9.85546875" style="99" customWidth="1"/>
    <col min="14342" max="14342" width="11.140625" style="99" customWidth="1"/>
    <col min="14343" max="14346" width="9.85546875" style="99" customWidth="1"/>
    <col min="14347" max="14588" width="9.140625" style="99"/>
    <col min="14589" max="14589" width="41.140625" style="99" customWidth="1"/>
    <col min="14590" max="14593" width="11.140625" style="99" customWidth="1"/>
    <col min="14594" max="14597" width="9.85546875" style="99" customWidth="1"/>
    <col min="14598" max="14598" width="11.140625" style="99" customWidth="1"/>
    <col min="14599" max="14602" width="9.85546875" style="99" customWidth="1"/>
    <col min="14603" max="14844" width="9.140625" style="99"/>
    <col min="14845" max="14845" width="41.140625" style="99" customWidth="1"/>
    <col min="14846" max="14849" width="11.140625" style="99" customWidth="1"/>
    <col min="14850" max="14853" width="9.85546875" style="99" customWidth="1"/>
    <col min="14854" max="14854" width="11.140625" style="99" customWidth="1"/>
    <col min="14855" max="14858" width="9.85546875" style="99" customWidth="1"/>
    <col min="14859" max="15100" width="9.140625" style="99"/>
    <col min="15101" max="15101" width="41.140625" style="99" customWidth="1"/>
    <col min="15102" max="15105" width="11.140625" style="99" customWidth="1"/>
    <col min="15106" max="15109" width="9.85546875" style="99" customWidth="1"/>
    <col min="15110" max="15110" width="11.140625" style="99" customWidth="1"/>
    <col min="15111" max="15114" width="9.85546875" style="99" customWidth="1"/>
    <col min="15115" max="15356" width="9.140625" style="99"/>
    <col min="15357" max="15357" width="41.140625" style="99" customWidth="1"/>
    <col min="15358" max="15361" width="11.140625" style="99" customWidth="1"/>
    <col min="15362" max="15365" width="9.85546875" style="99" customWidth="1"/>
    <col min="15366" max="15366" width="11.140625" style="99" customWidth="1"/>
    <col min="15367" max="15370" width="9.85546875" style="99" customWidth="1"/>
    <col min="15371" max="15612" width="9.140625" style="99"/>
    <col min="15613" max="15613" width="41.140625" style="99" customWidth="1"/>
    <col min="15614" max="15617" width="11.140625" style="99" customWidth="1"/>
    <col min="15618" max="15621" width="9.85546875" style="99" customWidth="1"/>
    <col min="15622" max="15622" width="11.140625" style="99" customWidth="1"/>
    <col min="15623" max="15626" width="9.85546875" style="99" customWidth="1"/>
    <col min="15627" max="15868" width="9.140625" style="99"/>
    <col min="15869" max="15869" width="41.140625" style="99" customWidth="1"/>
    <col min="15870" max="15873" width="11.140625" style="99" customWidth="1"/>
    <col min="15874" max="15877" width="9.85546875" style="99" customWidth="1"/>
    <col min="15878" max="15878" width="11.140625" style="99" customWidth="1"/>
    <col min="15879" max="15882" width="9.85546875" style="99" customWidth="1"/>
    <col min="15883" max="16124" width="9.140625" style="99"/>
    <col min="16125" max="16125" width="41.140625" style="99" customWidth="1"/>
    <col min="16126" max="16129" width="11.140625" style="99" customWidth="1"/>
    <col min="16130" max="16133" width="9.85546875" style="99" customWidth="1"/>
    <col min="16134" max="16134" width="11.140625" style="99" customWidth="1"/>
    <col min="16135" max="16138" width="9.85546875" style="99" customWidth="1"/>
    <col min="16139" max="16384" width="9.140625" style="99"/>
  </cols>
  <sheetData>
    <row r="1" spans="1:12">
      <c r="A1" s="366" t="s">
        <v>689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188"/>
    </row>
    <row r="2" spans="1:12">
      <c r="A2" s="366" t="s">
        <v>690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188"/>
    </row>
    <row r="3" spans="1:12">
      <c r="A3" s="111" t="s">
        <v>93</v>
      </c>
      <c r="B3" s="118"/>
      <c r="C3" s="118"/>
      <c r="D3" s="118"/>
      <c r="J3" s="113" t="s">
        <v>52</v>
      </c>
      <c r="K3" s="322" t="s">
        <v>427</v>
      </c>
    </row>
    <row r="4" spans="1:12">
      <c r="A4" s="412" t="s">
        <v>9</v>
      </c>
      <c r="B4" s="409">
        <v>2014</v>
      </c>
      <c r="C4" s="409">
        <v>2015</v>
      </c>
      <c r="D4" s="409">
        <v>2016</v>
      </c>
      <c r="E4" s="409">
        <v>2017</v>
      </c>
      <c r="F4" s="409">
        <v>2017</v>
      </c>
      <c r="G4" s="409"/>
      <c r="H4" s="409"/>
      <c r="I4" s="409"/>
      <c r="J4" s="235">
        <v>2018</v>
      </c>
      <c r="K4" s="414" t="s">
        <v>390</v>
      </c>
    </row>
    <row r="5" spans="1:12">
      <c r="A5" s="413"/>
      <c r="B5" s="409"/>
      <c r="C5" s="409"/>
      <c r="D5" s="409"/>
      <c r="E5" s="409"/>
      <c r="F5" s="335" t="s">
        <v>6</v>
      </c>
      <c r="G5" s="335" t="s">
        <v>7</v>
      </c>
      <c r="H5" s="335" t="s">
        <v>8</v>
      </c>
      <c r="I5" s="335" t="s">
        <v>10</v>
      </c>
      <c r="J5" s="335" t="s">
        <v>6</v>
      </c>
      <c r="K5" s="414"/>
    </row>
    <row r="6" spans="1:12" s="116" customFormat="1" ht="18" customHeight="1">
      <c r="A6" s="119" t="s">
        <v>26</v>
      </c>
      <c r="B6" s="120">
        <f t="shared" ref="B6:I6" si="0">SUM(B15,B24,B33)</f>
        <v>152255.53903399999</v>
      </c>
      <c r="C6" s="120">
        <f t="shared" si="0"/>
        <v>168956.25346100001</v>
      </c>
      <c r="D6" s="120">
        <f>SUM(D15,D24,D33)</f>
        <v>170604.452918</v>
      </c>
      <c r="E6" s="120">
        <f>E15+E24+E33</f>
        <v>156238.07164399998</v>
      </c>
      <c r="F6" s="120">
        <f t="shared" si="0"/>
        <v>43893.306098999994</v>
      </c>
      <c r="G6" s="120">
        <f t="shared" si="0"/>
        <v>36571.824719000004</v>
      </c>
      <c r="H6" s="120">
        <f t="shared" si="0"/>
        <v>35643.413216999994</v>
      </c>
      <c r="I6" s="120">
        <f t="shared" si="0"/>
        <v>40129.527608999997</v>
      </c>
      <c r="J6" s="120">
        <f>SUM(J15,J24,J33)</f>
        <v>37918.341367000001</v>
      </c>
      <c r="K6" s="325" t="s">
        <v>374</v>
      </c>
    </row>
    <row r="7" spans="1:12" s="121" customFormat="1" ht="18" customHeight="1">
      <c r="A7" s="230" t="s">
        <v>103</v>
      </c>
      <c r="B7" s="336"/>
      <c r="C7" s="336"/>
      <c r="D7" s="336"/>
      <c r="E7" s="336"/>
      <c r="F7" s="336"/>
      <c r="G7" s="336"/>
      <c r="H7" s="336"/>
      <c r="I7" s="336"/>
      <c r="J7" s="336"/>
      <c r="K7" s="326" t="s">
        <v>630</v>
      </c>
    </row>
    <row r="8" spans="1:12" ht="18" customHeight="1">
      <c r="A8" s="337" t="s">
        <v>691</v>
      </c>
      <c r="B8" s="123">
        <v>6560.6674409999996</v>
      </c>
      <c r="C8" s="123">
        <v>6732.828458</v>
      </c>
      <c r="D8" s="123">
        <v>6340.9549889999998</v>
      </c>
      <c r="E8" s="123">
        <f>F8+G8+H8+I8</f>
        <v>6239.6260080000002</v>
      </c>
      <c r="F8" s="123">
        <v>1514.2666409999999</v>
      </c>
      <c r="G8" s="123">
        <v>1633.588749</v>
      </c>
      <c r="H8" s="123">
        <v>1444.71208</v>
      </c>
      <c r="I8" s="123">
        <v>1647.058538</v>
      </c>
      <c r="J8" s="123">
        <v>1605.0311360000001</v>
      </c>
      <c r="K8" s="327" t="s">
        <v>515</v>
      </c>
    </row>
    <row r="9" spans="1:12" ht="18" customHeight="1">
      <c r="A9" s="338" t="s">
        <v>692</v>
      </c>
      <c r="B9" s="123">
        <v>41934.035536000003</v>
      </c>
      <c r="C9" s="123">
        <v>42079.192720999999</v>
      </c>
      <c r="D9" s="123">
        <v>41488.691419000002</v>
      </c>
      <c r="E9" s="123">
        <f t="shared" ref="E9:E14" si="1">F9+G9+H9+I9</f>
        <v>41239.102393000001</v>
      </c>
      <c r="F9" s="123">
        <v>11325.745542000001</v>
      </c>
      <c r="G9" s="123">
        <v>10022.551798</v>
      </c>
      <c r="H9" s="123">
        <v>9736.2257339999996</v>
      </c>
      <c r="I9" s="123">
        <v>10154.579319</v>
      </c>
      <c r="J9" s="123">
        <v>10404.870997</v>
      </c>
      <c r="K9" s="327" t="s">
        <v>693</v>
      </c>
    </row>
    <row r="10" spans="1:12" ht="18" customHeight="1">
      <c r="A10" s="337" t="s">
        <v>694</v>
      </c>
      <c r="B10" s="123">
        <v>779.52868699999999</v>
      </c>
      <c r="C10" s="123">
        <v>530.51671899999997</v>
      </c>
      <c r="D10" s="123">
        <v>460.12236899999999</v>
      </c>
      <c r="E10" s="123">
        <f t="shared" si="1"/>
        <v>461.240836</v>
      </c>
      <c r="F10" s="123">
        <v>114.406937</v>
      </c>
      <c r="G10" s="123">
        <v>107.952989</v>
      </c>
      <c r="H10" s="123">
        <v>111.199685</v>
      </c>
      <c r="I10" s="123">
        <v>127.681225</v>
      </c>
      <c r="J10" s="123">
        <v>148.24334899999999</v>
      </c>
      <c r="K10" s="327" t="s">
        <v>695</v>
      </c>
    </row>
    <row r="11" spans="1:12" ht="18" customHeight="1">
      <c r="A11" s="337" t="s">
        <v>696</v>
      </c>
      <c r="B11" s="123">
        <v>23538.763728999998</v>
      </c>
      <c r="C11" s="123">
        <v>32860.400462999998</v>
      </c>
      <c r="D11" s="123">
        <v>29225.225269999999</v>
      </c>
      <c r="E11" s="123">
        <f t="shared" si="1"/>
        <v>22711.560121000002</v>
      </c>
      <c r="F11" s="123">
        <v>7247.1879580000004</v>
      </c>
      <c r="G11" s="123">
        <v>5428.5950400000002</v>
      </c>
      <c r="H11" s="123">
        <v>5050.4510989999999</v>
      </c>
      <c r="I11" s="123">
        <v>4985.326024</v>
      </c>
      <c r="J11" s="123">
        <v>4567.5296920000001</v>
      </c>
      <c r="K11" s="327" t="s">
        <v>697</v>
      </c>
    </row>
    <row r="12" spans="1:12" ht="18" customHeight="1">
      <c r="A12" s="337" t="s">
        <v>698</v>
      </c>
      <c r="B12" s="123">
        <v>28581.049806999999</v>
      </c>
      <c r="C12" s="123">
        <v>29080.453844</v>
      </c>
      <c r="D12" s="123">
        <v>34365.163438000003</v>
      </c>
      <c r="E12" s="123">
        <f t="shared" si="1"/>
        <v>33266.313805999998</v>
      </c>
      <c r="F12" s="123">
        <v>9350.7903139999999</v>
      </c>
      <c r="G12" s="123">
        <v>8290.9764689999993</v>
      </c>
      <c r="H12" s="123">
        <v>7016.6590459999998</v>
      </c>
      <c r="I12" s="123">
        <v>8607.8879770000003</v>
      </c>
      <c r="J12" s="123">
        <v>7921.9278190000005</v>
      </c>
      <c r="K12" s="327" t="s">
        <v>699</v>
      </c>
    </row>
    <row r="13" spans="1:12" ht="18" customHeight="1">
      <c r="A13" s="337" t="s">
        <v>700</v>
      </c>
      <c r="B13" s="123">
        <v>6180.4470359999996</v>
      </c>
      <c r="C13" s="123">
        <v>7727.0852430000004</v>
      </c>
      <c r="D13" s="123">
        <v>5759.8077389999999</v>
      </c>
      <c r="E13" s="123">
        <f t="shared" si="1"/>
        <v>7455.7545439999994</v>
      </c>
      <c r="F13" s="123">
        <v>1250.107968</v>
      </c>
      <c r="G13" s="123">
        <v>1817.144632</v>
      </c>
      <c r="H13" s="123">
        <v>2515.1093959999998</v>
      </c>
      <c r="I13" s="123">
        <v>1873.392548</v>
      </c>
      <c r="J13" s="123">
        <v>1665.922644</v>
      </c>
      <c r="K13" s="327" t="s">
        <v>701</v>
      </c>
    </row>
    <row r="14" spans="1:12" ht="18" customHeight="1">
      <c r="A14" s="337" t="s">
        <v>702</v>
      </c>
      <c r="B14" s="123">
        <v>401.50822599999998</v>
      </c>
      <c r="C14" s="123">
        <v>317.21185300000002</v>
      </c>
      <c r="D14" s="123">
        <v>176.56729100000001</v>
      </c>
      <c r="E14" s="123">
        <f t="shared" si="1"/>
        <v>746.81144400000005</v>
      </c>
      <c r="F14" s="123">
        <v>234.74748199999999</v>
      </c>
      <c r="G14" s="123">
        <v>87.597251</v>
      </c>
      <c r="H14" s="123">
        <v>282.43618600000002</v>
      </c>
      <c r="I14" s="123">
        <v>142.03052500000001</v>
      </c>
      <c r="J14" s="123">
        <v>30.875757</v>
      </c>
      <c r="K14" s="327" t="s">
        <v>703</v>
      </c>
    </row>
    <row r="15" spans="1:12" s="116" customFormat="1" ht="18" customHeight="1">
      <c r="A15" s="130" t="s">
        <v>127</v>
      </c>
      <c r="B15" s="120">
        <f t="shared" ref="B15:I15" si="2">SUM(B8:B14)</f>
        <v>107976.000462</v>
      </c>
      <c r="C15" s="120">
        <f t="shared" si="2"/>
        <v>119327.68930100001</v>
      </c>
      <c r="D15" s="120">
        <f t="shared" si="2"/>
        <v>117816.532515</v>
      </c>
      <c r="E15" s="120">
        <f>SUM(E8:E14)</f>
        <v>112120.40915199999</v>
      </c>
      <c r="F15" s="120">
        <f t="shared" si="2"/>
        <v>31037.252841999998</v>
      </c>
      <c r="G15" s="120">
        <f t="shared" si="2"/>
        <v>27388.406928</v>
      </c>
      <c r="H15" s="120">
        <f t="shared" si="2"/>
        <v>26156.793225999998</v>
      </c>
      <c r="I15" s="120">
        <f t="shared" si="2"/>
        <v>27537.956156</v>
      </c>
      <c r="J15" s="120">
        <f>SUM(J8:J14)</f>
        <v>26344.401394</v>
      </c>
      <c r="K15" s="325" t="s">
        <v>658</v>
      </c>
    </row>
    <row r="16" spans="1:12" s="121" customFormat="1" ht="18" customHeight="1">
      <c r="A16" s="230" t="s">
        <v>104</v>
      </c>
      <c r="B16" s="336"/>
      <c r="C16" s="336"/>
      <c r="D16" s="336"/>
      <c r="E16" s="336"/>
      <c r="F16" s="336"/>
      <c r="G16" s="336"/>
      <c r="H16" s="336"/>
      <c r="I16" s="336"/>
      <c r="J16" s="336"/>
      <c r="K16" s="326" t="s">
        <v>631</v>
      </c>
    </row>
    <row r="17" spans="1:11" ht="18" customHeight="1">
      <c r="A17" s="337" t="s">
        <v>691</v>
      </c>
      <c r="B17" s="123">
        <v>646.58255199999996</v>
      </c>
      <c r="C17" s="123">
        <v>1595.638436</v>
      </c>
      <c r="D17" s="123">
        <v>1328.8307</v>
      </c>
      <c r="E17" s="123">
        <f>F17+H17+G17+I17</f>
        <v>955.88010800000006</v>
      </c>
      <c r="F17" s="123">
        <v>280.59178300000002</v>
      </c>
      <c r="G17" s="123">
        <v>297.97868499999998</v>
      </c>
      <c r="H17" s="123">
        <v>178.852903</v>
      </c>
      <c r="I17" s="123">
        <v>198.456737</v>
      </c>
      <c r="J17" s="123">
        <v>262.50638400000003</v>
      </c>
      <c r="K17" s="327" t="s">
        <v>515</v>
      </c>
    </row>
    <row r="18" spans="1:11" ht="18" customHeight="1">
      <c r="A18" s="338" t="s">
        <v>692</v>
      </c>
      <c r="B18" s="123">
        <v>16636.279047</v>
      </c>
      <c r="C18" s="123">
        <v>27223.761757</v>
      </c>
      <c r="D18" s="123">
        <v>24839.240156</v>
      </c>
      <c r="E18" s="123">
        <f t="shared" ref="E18:E23" si="3">F18+H18+G18+I18</f>
        <v>20188.563666999999</v>
      </c>
      <c r="F18" s="123">
        <v>5142.2857770000001</v>
      </c>
      <c r="G18" s="123">
        <v>4567.2240959999999</v>
      </c>
      <c r="H18" s="123">
        <v>4566.2437389999996</v>
      </c>
      <c r="I18" s="123">
        <v>5912.8100549999999</v>
      </c>
      <c r="J18" s="123">
        <v>5397.7735720000001</v>
      </c>
      <c r="K18" s="327" t="s">
        <v>693</v>
      </c>
    </row>
    <row r="19" spans="1:11" ht="18" customHeight="1">
      <c r="A19" s="337" t="s">
        <v>694</v>
      </c>
      <c r="B19" s="123">
        <v>35.170960999999998</v>
      </c>
      <c r="C19" s="123">
        <v>38.022818999999998</v>
      </c>
      <c r="D19" s="123">
        <v>31.612667999999999</v>
      </c>
      <c r="E19" s="123">
        <f t="shared" si="3"/>
        <v>23.597492000000003</v>
      </c>
      <c r="F19" s="123">
        <v>5.3722760000000003</v>
      </c>
      <c r="G19" s="123">
        <v>5.1646590000000003</v>
      </c>
      <c r="H19" s="123">
        <v>5.9947080000000001</v>
      </c>
      <c r="I19" s="123">
        <v>7.065849</v>
      </c>
      <c r="J19" s="123">
        <v>7.3002950000000002</v>
      </c>
      <c r="K19" s="327" t="s">
        <v>695</v>
      </c>
    </row>
    <row r="20" spans="1:11" ht="18" customHeight="1">
      <c r="A20" s="337" t="s">
        <v>696</v>
      </c>
      <c r="B20" s="123">
        <v>1020.548713</v>
      </c>
      <c r="C20" s="123">
        <v>1116.8887159999999</v>
      </c>
      <c r="D20" s="123">
        <v>792.32821999999999</v>
      </c>
      <c r="E20" s="123">
        <f t="shared" si="3"/>
        <v>447.802187</v>
      </c>
      <c r="F20" s="123">
        <v>58.707875000000001</v>
      </c>
      <c r="G20" s="123">
        <v>94.191548999999995</v>
      </c>
      <c r="H20" s="123">
        <v>97.721992</v>
      </c>
      <c r="I20" s="123">
        <v>197.18077099999999</v>
      </c>
      <c r="J20" s="123">
        <v>157.46192099999999</v>
      </c>
      <c r="K20" s="327" t="s">
        <v>697</v>
      </c>
    </row>
    <row r="21" spans="1:11" ht="18" customHeight="1">
      <c r="A21" s="337" t="s">
        <v>698</v>
      </c>
      <c r="B21" s="123">
        <v>167.98278500000001</v>
      </c>
      <c r="C21" s="123">
        <v>175.394552</v>
      </c>
      <c r="D21" s="123">
        <v>192.10283000000001</v>
      </c>
      <c r="E21" s="123">
        <f t="shared" si="3"/>
        <v>219.62839700000001</v>
      </c>
      <c r="F21" s="123">
        <v>56.173777999999999</v>
      </c>
      <c r="G21" s="123">
        <v>87.094008000000002</v>
      </c>
      <c r="H21" s="123">
        <v>37.304820999999997</v>
      </c>
      <c r="I21" s="123">
        <v>39.055790000000002</v>
      </c>
      <c r="J21" s="123">
        <v>85.708830000000006</v>
      </c>
      <c r="K21" s="327" t="s">
        <v>699</v>
      </c>
    </row>
    <row r="22" spans="1:11" ht="18" customHeight="1">
      <c r="A22" s="337" t="s">
        <v>700</v>
      </c>
      <c r="B22" s="123">
        <v>448.77777600000002</v>
      </c>
      <c r="C22" s="123">
        <v>639.00311599999998</v>
      </c>
      <c r="D22" s="123">
        <v>826.34696299999996</v>
      </c>
      <c r="E22" s="123">
        <f t="shared" si="3"/>
        <v>497.57579900000007</v>
      </c>
      <c r="F22" s="123">
        <v>150.83510000000001</v>
      </c>
      <c r="G22" s="123">
        <v>159.03411500000001</v>
      </c>
      <c r="H22" s="123">
        <v>117.762145</v>
      </c>
      <c r="I22" s="123">
        <v>69.944439000000003</v>
      </c>
      <c r="J22" s="123">
        <v>72.032398999999998</v>
      </c>
      <c r="K22" s="327" t="s">
        <v>701</v>
      </c>
    </row>
    <row r="23" spans="1:11" ht="18" customHeight="1">
      <c r="A23" s="337" t="s">
        <v>702</v>
      </c>
      <c r="B23" s="123">
        <v>8.2615400000000001</v>
      </c>
      <c r="C23" s="123">
        <v>14.05513</v>
      </c>
      <c r="D23" s="123">
        <v>18.215737000000001</v>
      </c>
      <c r="E23" s="123">
        <f t="shared" si="3"/>
        <v>13.481253999999998</v>
      </c>
      <c r="F23" s="123">
        <v>3.6052629999999999</v>
      </c>
      <c r="G23" s="123">
        <v>4.7993449999999998</v>
      </c>
      <c r="H23" s="123">
        <v>3.6373989999999998</v>
      </c>
      <c r="I23" s="123">
        <v>1.4392469999999999</v>
      </c>
      <c r="J23" s="123">
        <v>1.85405</v>
      </c>
      <c r="K23" s="327" t="s">
        <v>703</v>
      </c>
    </row>
    <row r="24" spans="1:11" s="116" customFormat="1" ht="18" customHeight="1">
      <c r="A24" s="130" t="s">
        <v>128</v>
      </c>
      <c r="B24" s="120">
        <f t="shared" ref="B24:I24" si="4">SUM(B17:B23)</f>
        <v>18963.603373999998</v>
      </c>
      <c r="C24" s="120">
        <f t="shared" si="4"/>
        <v>30802.764526000006</v>
      </c>
      <c r="D24" s="120">
        <f t="shared" si="4"/>
        <v>28028.677273999998</v>
      </c>
      <c r="E24" s="120">
        <f>SUM(E17:E23)</f>
        <v>22346.528903999999</v>
      </c>
      <c r="F24" s="120">
        <f t="shared" si="4"/>
        <v>5697.5718520000009</v>
      </c>
      <c r="G24" s="120">
        <f t="shared" si="4"/>
        <v>5215.4864570000009</v>
      </c>
      <c r="H24" s="120">
        <f t="shared" si="4"/>
        <v>5007.5177069999991</v>
      </c>
      <c r="I24" s="120">
        <f t="shared" si="4"/>
        <v>6425.9528880000007</v>
      </c>
      <c r="J24" s="120">
        <f>SUM(J17:J23)</f>
        <v>5984.6374509999996</v>
      </c>
      <c r="K24" s="325" t="s">
        <v>669</v>
      </c>
    </row>
    <row r="25" spans="1:11" s="121" customFormat="1" ht="18" customHeight="1">
      <c r="A25" s="230" t="s">
        <v>105</v>
      </c>
      <c r="B25" s="336"/>
      <c r="C25" s="336"/>
      <c r="D25" s="336"/>
      <c r="E25" s="336"/>
      <c r="F25" s="336"/>
      <c r="G25" s="336"/>
      <c r="H25" s="336"/>
      <c r="I25" s="336"/>
      <c r="J25" s="336"/>
      <c r="K25" s="326" t="s">
        <v>632</v>
      </c>
    </row>
    <row r="26" spans="1:11" ht="18" customHeight="1">
      <c r="A26" s="337" t="s">
        <v>691</v>
      </c>
      <c r="B26" s="123">
        <v>53.875951000000001</v>
      </c>
      <c r="C26" s="123">
        <v>52.530802999999999</v>
      </c>
      <c r="D26" s="123">
        <v>116.058002</v>
      </c>
      <c r="E26" s="123">
        <f>F26+G26+H26+I26</f>
        <v>171.20593800000003</v>
      </c>
      <c r="F26" s="123">
        <v>41.709865000000001</v>
      </c>
      <c r="G26" s="123">
        <v>63.555813000000001</v>
      </c>
      <c r="H26" s="123">
        <v>40.286997</v>
      </c>
      <c r="I26" s="123">
        <v>25.653262999999999</v>
      </c>
      <c r="J26" s="123">
        <v>35.592827999999997</v>
      </c>
      <c r="K26" s="327" t="s">
        <v>515</v>
      </c>
    </row>
    <row r="27" spans="1:11" ht="18" customHeight="1">
      <c r="A27" s="338" t="s">
        <v>692</v>
      </c>
      <c r="B27" s="123">
        <v>3939.4652769999998</v>
      </c>
      <c r="C27" s="123">
        <v>4108.6405269999996</v>
      </c>
      <c r="D27" s="123">
        <v>7246.8106809999999</v>
      </c>
      <c r="E27" s="123">
        <f t="shared" ref="E27:E32" si="5">F27+G27+H27+I27</f>
        <v>3040.502457</v>
      </c>
      <c r="F27" s="123">
        <v>2320.1747150000001</v>
      </c>
      <c r="G27" s="123">
        <v>213.50428500000001</v>
      </c>
      <c r="H27" s="123">
        <v>171.628817</v>
      </c>
      <c r="I27" s="123">
        <v>335.19463999999999</v>
      </c>
      <c r="J27" s="123">
        <v>305.057659</v>
      </c>
      <c r="K27" s="327" t="s">
        <v>693</v>
      </c>
    </row>
    <row r="28" spans="1:11" ht="18" customHeight="1">
      <c r="A28" s="337" t="s">
        <v>694</v>
      </c>
      <c r="B28" s="123">
        <v>15.445805999999999</v>
      </c>
      <c r="C28" s="123">
        <v>34.519123</v>
      </c>
      <c r="D28" s="123">
        <v>10.595041</v>
      </c>
      <c r="E28" s="123">
        <f t="shared" si="5"/>
        <v>6.3274819999999998</v>
      </c>
      <c r="F28" s="123">
        <v>1.5090079999999999</v>
      </c>
      <c r="G28" s="123">
        <v>1.4707330000000001</v>
      </c>
      <c r="H28" s="123">
        <v>0.58130000000000004</v>
      </c>
      <c r="I28" s="123">
        <v>2.7664409999999999</v>
      </c>
      <c r="J28" s="123">
        <v>0.88062200000000002</v>
      </c>
      <c r="K28" s="327" t="s">
        <v>695</v>
      </c>
    </row>
    <row r="29" spans="1:11" ht="18" customHeight="1">
      <c r="A29" s="337" t="s">
        <v>696</v>
      </c>
      <c r="B29" s="123">
        <v>6013.5204990000002</v>
      </c>
      <c r="C29" s="123">
        <v>4891.9858830000003</v>
      </c>
      <c r="D29" s="123">
        <v>4112.5381209999996</v>
      </c>
      <c r="E29" s="123">
        <f t="shared" si="5"/>
        <v>4541.5384029999996</v>
      </c>
      <c r="F29" s="123">
        <v>952.279043</v>
      </c>
      <c r="G29" s="123">
        <v>1108.185571</v>
      </c>
      <c r="H29" s="123">
        <v>1050.2495249999999</v>
      </c>
      <c r="I29" s="123">
        <v>1430.8242640000001</v>
      </c>
      <c r="J29" s="123">
        <v>1608.3229369999999</v>
      </c>
      <c r="K29" s="327" t="s">
        <v>697</v>
      </c>
    </row>
    <row r="30" spans="1:11" ht="18" customHeight="1">
      <c r="A30" s="337" t="s">
        <v>698</v>
      </c>
      <c r="B30" s="123">
        <v>4965.2482330000003</v>
      </c>
      <c r="C30" s="123">
        <v>4459.0845760000002</v>
      </c>
      <c r="D30" s="123">
        <v>7474.533692</v>
      </c>
      <c r="E30" s="123">
        <f t="shared" si="5"/>
        <v>9430.9162130000004</v>
      </c>
      <c r="F30" s="123">
        <v>2501.7218189999999</v>
      </c>
      <c r="G30" s="123">
        <v>1493.3259949999999</v>
      </c>
      <c r="H30" s="123">
        <v>2162.1390299999998</v>
      </c>
      <c r="I30" s="123">
        <v>3273.7293690000001</v>
      </c>
      <c r="J30" s="123">
        <v>2537.9450149999998</v>
      </c>
      <c r="K30" s="327" t="s">
        <v>699</v>
      </c>
    </row>
    <row r="31" spans="1:11" ht="18" customHeight="1">
      <c r="A31" s="337" t="s">
        <v>700</v>
      </c>
      <c r="B31" s="123">
        <v>9915.5495370000008</v>
      </c>
      <c r="C31" s="123">
        <v>4929.580551</v>
      </c>
      <c r="D31" s="123">
        <v>5590.2863369999995</v>
      </c>
      <c r="E31" s="123">
        <f t="shared" si="5"/>
        <v>4382.3029059999999</v>
      </c>
      <c r="F31" s="123">
        <v>1289.654493</v>
      </c>
      <c r="G31" s="123">
        <v>1031.0236600000001</v>
      </c>
      <c r="H31" s="123">
        <v>1012.356399</v>
      </c>
      <c r="I31" s="123">
        <v>1049.268354</v>
      </c>
      <c r="J31" s="123">
        <v>1055.9813389999999</v>
      </c>
      <c r="K31" s="327" t="s">
        <v>701</v>
      </c>
    </row>
    <row r="32" spans="1:11" ht="18" customHeight="1">
      <c r="A32" s="337" t="s">
        <v>702</v>
      </c>
      <c r="B32" s="123">
        <v>412.82989500000002</v>
      </c>
      <c r="C32" s="123">
        <v>349.45817099999999</v>
      </c>
      <c r="D32" s="123">
        <v>208.421255</v>
      </c>
      <c r="E32" s="123">
        <f t="shared" si="5"/>
        <v>198.34018900000001</v>
      </c>
      <c r="F32" s="123">
        <v>51.432462000000001</v>
      </c>
      <c r="G32" s="123">
        <v>56.865276999999999</v>
      </c>
      <c r="H32" s="123">
        <v>41.860216000000001</v>
      </c>
      <c r="I32" s="123">
        <v>48.182234000000001</v>
      </c>
      <c r="J32" s="123">
        <v>45.522122000000003</v>
      </c>
      <c r="K32" s="327" t="s">
        <v>703</v>
      </c>
    </row>
    <row r="33" spans="1:11" s="116" customFormat="1" ht="18" customHeight="1">
      <c r="A33" s="131" t="s">
        <v>129</v>
      </c>
      <c r="B33" s="126">
        <f t="shared" ref="B33:I33" si="6">SUM(B26:B32)</f>
        <v>25315.935197999999</v>
      </c>
      <c r="C33" s="126">
        <f t="shared" si="6"/>
        <v>18825.799633999999</v>
      </c>
      <c r="D33" s="126">
        <f t="shared" si="6"/>
        <v>24759.243129000002</v>
      </c>
      <c r="E33" s="126">
        <f>SUM(E26:E32)</f>
        <v>21771.133588000001</v>
      </c>
      <c r="F33" s="126">
        <f t="shared" si="6"/>
        <v>7158.4814049999995</v>
      </c>
      <c r="G33" s="126">
        <f t="shared" si="6"/>
        <v>3967.9313339999999</v>
      </c>
      <c r="H33" s="126">
        <f t="shared" si="6"/>
        <v>4479.1022839999996</v>
      </c>
      <c r="I33" s="126">
        <f t="shared" si="6"/>
        <v>6165.6185649999998</v>
      </c>
      <c r="J33" s="126">
        <f>SUM(J26:J32)</f>
        <v>5589.302522</v>
      </c>
      <c r="K33" s="126" t="s">
        <v>661</v>
      </c>
    </row>
    <row r="34" spans="1:11" s="116" customFormat="1">
      <c r="A34" s="339" t="s">
        <v>130</v>
      </c>
      <c r="B34" s="339"/>
      <c r="C34" s="339"/>
      <c r="D34" s="339"/>
      <c r="K34" s="332" t="s">
        <v>440</v>
      </c>
    </row>
    <row r="35" spans="1:11">
      <c r="A35" s="184" t="s">
        <v>300</v>
      </c>
      <c r="K35" s="328" t="s">
        <v>441</v>
      </c>
    </row>
    <row r="36" spans="1:11">
      <c r="A36" s="340" t="s">
        <v>704</v>
      </c>
      <c r="K36" s="328" t="s">
        <v>705</v>
      </c>
    </row>
    <row r="37" spans="1:11">
      <c r="K37" s="329"/>
    </row>
    <row r="66" spans="2:10">
      <c r="B66" s="185"/>
      <c r="C66" s="185"/>
      <c r="D66" s="185"/>
      <c r="E66" s="185"/>
      <c r="F66" s="185"/>
      <c r="G66" s="185"/>
      <c r="H66" s="185"/>
      <c r="I66" s="185"/>
      <c r="J66" s="185"/>
    </row>
    <row r="67" spans="2:10">
      <c r="B67" s="185"/>
      <c r="C67" s="185"/>
      <c r="D67" s="185"/>
      <c r="E67" s="185"/>
      <c r="F67" s="185"/>
      <c r="G67" s="185"/>
      <c r="H67" s="185"/>
      <c r="I67" s="185"/>
      <c r="J67" s="185"/>
    </row>
    <row r="68" spans="2:10">
      <c r="B68" s="185"/>
      <c r="C68" s="185"/>
      <c r="D68" s="185"/>
      <c r="E68" s="185"/>
      <c r="F68" s="185"/>
      <c r="G68" s="185"/>
      <c r="H68" s="185"/>
      <c r="I68" s="185"/>
      <c r="J68" s="185"/>
    </row>
    <row r="69" spans="2:10">
      <c r="B69" s="185"/>
      <c r="C69" s="185"/>
      <c r="D69" s="185"/>
      <c r="E69" s="185"/>
      <c r="F69" s="185"/>
      <c r="G69" s="185"/>
      <c r="H69" s="185"/>
      <c r="I69" s="185"/>
      <c r="J69" s="185"/>
    </row>
    <row r="70" spans="2:10">
      <c r="B70" s="185"/>
      <c r="C70" s="185"/>
      <c r="D70" s="185"/>
      <c r="E70" s="185"/>
      <c r="F70" s="185"/>
      <c r="G70" s="185"/>
      <c r="H70" s="185"/>
      <c r="I70" s="185"/>
      <c r="J70" s="185"/>
    </row>
    <row r="71" spans="2:10">
      <c r="B71" s="185"/>
      <c r="C71" s="185"/>
      <c r="D71" s="185"/>
      <c r="E71" s="185"/>
      <c r="F71" s="185"/>
      <c r="G71" s="185"/>
      <c r="H71" s="185"/>
      <c r="I71" s="185"/>
      <c r="J71" s="185"/>
    </row>
    <row r="72" spans="2:10">
      <c r="B72" s="185"/>
      <c r="C72" s="185"/>
      <c r="D72" s="185"/>
      <c r="E72" s="185"/>
      <c r="F72" s="185"/>
      <c r="G72" s="185"/>
      <c r="H72" s="185"/>
      <c r="I72" s="185"/>
      <c r="J72" s="185"/>
    </row>
    <row r="73" spans="2:10">
      <c r="B73" s="185"/>
      <c r="C73" s="185"/>
      <c r="D73" s="185"/>
      <c r="E73" s="185"/>
      <c r="F73" s="185"/>
      <c r="G73" s="185"/>
      <c r="H73" s="185"/>
      <c r="I73" s="185"/>
      <c r="J73" s="185"/>
    </row>
    <row r="74" spans="2:10">
      <c r="B74" s="185"/>
      <c r="C74" s="185"/>
      <c r="D74" s="185"/>
      <c r="E74" s="185"/>
      <c r="F74" s="185"/>
      <c r="G74" s="185"/>
      <c r="H74" s="185"/>
      <c r="I74" s="185"/>
      <c r="J74" s="185"/>
    </row>
    <row r="75" spans="2:10">
      <c r="B75" s="185"/>
      <c r="C75" s="185"/>
      <c r="D75" s="185"/>
      <c r="E75" s="185"/>
      <c r="F75" s="185"/>
      <c r="G75" s="185"/>
      <c r="H75" s="185"/>
      <c r="I75" s="185"/>
      <c r="J75" s="185"/>
    </row>
    <row r="76" spans="2:10">
      <c r="B76" s="185"/>
      <c r="C76" s="185"/>
      <c r="D76" s="185"/>
      <c r="E76" s="185"/>
      <c r="F76" s="185"/>
      <c r="G76" s="185"/>
      <c r="H76" s="185"/>
      <c r="I76" s="185"/>
      <c r="J76" s="185"/>
    </row>
    <row r="77" spans="2:10">
      <c r="B77" s="185"/>
      <c r="C77" s="185"/>
      <c r="D77" s="185"/>
      <c r="E77" s="185"/>
      <c r="F77" s="185"/>
      <c r="G77" s="185"/>
      <c r="H77" s="185"/>
      <c r="I77" s="185"/>
      <c r="J77" s="185"/>
    </row>
    <row r="78" spans="2:10">
      <c r="B78" s="185"/>
      <c r="C78" s="185"/>
      <c r="D78" s="185"/>
      <c r="E78" s="185"/>
      <c r="F78" s="185"/>
      <c r="G78" s="185"/>
      <c r="H78" s="185"/>
      <c r="I78" s="185"/>
      <c r="J78" s="185"/>
    </row>
    <row r="79" spans="2:10">
      <c r="B79" s="185"/>
      <c r="C79" s="185"/>
      <c r="D79" s="185"/>
      <c r="E79" s="185"/>
      <c r="F79" s="185"/>
      <c r="G79" s="185"/>
      <c r="H79" s="185"/>
      <c r="I79" s="185"/>
      <c r="J79" s="185"/>
    </row>
    <row r="80" spans="2:10">
      <c r="B80" s="185"/>
      <c r="C80" s="185"/>
      <c r="D80" s="185"/>
      <c r="E80" s="185"/>
      <c r="F80" s="185"/>
      <c r="G80" s="185"/>
      <c r="H80" s="185"/>
      <c r="I80" s="185"/>
      <c r="J80" s="185"/>
    </row>
    <row r="81" spans="2:10">
      <c r="B81" s="185"/>
      <c r="C81" s="185"/>
      <c r="D81" s="185"/>
      <c r="E81" s="185"/>
      <c r="F81" s="185"/>
      <c r="G81" s="185"/>
      <c r="H81" s="185"/>
      <c r="I81" s="185"/>
      <c r="J81" s="185"/>
    </row>
    <row r="82" spans="2:10">
      <c r="B82" s="185"/>
      <c r="C82" s="185"/>
      <c r="D82" s="185"/>
      <c r="E82" s="185"/>
      <c r="F82" s="185"/>
      <c r="G82" s="185"/>
      <c r="H82" s="185"/>
      <c r="I82" s="185"/>
      <c r="J82" s="185"/>
    </row>
    <row r="83" spans="2:10">
      <c r="B83" s="185"/>
      <c r="C83" s="185"/>
      <c r="D83" s="185"/>
      <c r="E83" s="185"/>
      <c r="F83" s="185"/>
      <c r="G83" s="185"/>
      <c r="H83" s="185"/>
      <c r="I83" s="185"/>
      <c r="J83" s="185"/>
    </row>
    <row r="84" spans="2:10">
      <c r="B84" s="185"/>
      <c r="C84" s="185"/>
      <c r="D84" s="185"/>
      <c r="E84" s="185"/>
      <c r="F84" s="185"/>
      <c r="G84" s="185"/>
      <c r="H84" s="185"/>
      <c r="I84" s="185"/>
      <c r="J84" s="185"/>
    </row>
    <row r="85" spans="2:10">
      <c r="B85" s="185"/>
      <c r="C85" s="185"/>
      <c r="D85" s="185"/>
      <c r="E85" s="185"/>
      <c r="F85" s="185"/>
      <c r="G85" s="185"/>
      <c r="H85" s="185"/>
      <c r="I85" s="185"/>
      <c r="J85" s="185"/>
    </row>
    <row r="86" spans="2:10">
      <c r="B86" s="185"/>
      <c r="C86" s="185"/>
      <c r="D86" s="185"/>
      <c r="E86" s="185"/>
      <c r="F86" s="185"/>
      <c r="G86" s="185"/>
      <c r="H86" s="185"/>
      <c r="I86" s="185"/>
      <c r="J86" s="185"/>
    </row>
    <row r="87" spans="2:10">
      <c r="B87" s="185"/>
      <c r="C87" s="185"/>
      <c r="D87" s="185"/>
      <c r="E87" s="185"/>
      <c r="F87" s="185"/>
      <c r="G87" s="185"/>
      <c r="H87" s="185"/>
      <c r="I87" s="185"/>
      <c r="J87" s="185"/>
    </row>
    <row r="88" spans="2:10">
      <c r="B88" s="185"/>
      <c r="C88" s="185"/>
      <c r="D88" s="185"/>
      <c r="E88" s="185"/>
      <c r="F88" s="185"/>
      <c r="G88" s="185"/>
      <c r="H88" s="185"/>
      <c r="I88" s="185"/>
      <c r="J88" s="185"/>
    </row>
    <row r="89" spans="2:10">
      <c r="B89" s="185"/>
      <c r="C89" s="185"/>
      <c r="D89" s="185"/>
      <c r="E89" s="185"/>
      <c r="F89" s="185"/>
      <c r="G89" s="185"/>
      <c r="H89" s="185"/>
      <c r="I89" s="185"/>
      <c r="J89" s="185"/>
    </row>
    <row r="90" spans="2:10">
      <c r="B90" s="185"/>
      <c r="C90" s="185"/>
      <c r="D90" s="185"/>
      <c r="E90" s="185"/>
      <c r="F90" s="185"/>
      <c r="G90" s="185"/>
      <c r="H90" s="185"/>
      <c r="I90" s="185"/>
      <c r="J90" s="185"/>
    </row>
    <row r="91" spans="2:10">
      <c r="B91" s="185"/>
      <c r="C91" s="185"/>
      <c r="D91" s="185"/>
      <c r="E91" s="185"/>
      <c r="F91" s="185"/>
      <c r="G91" s="185"/>
      <c r="H91" s="185"/>
      <c r="I91" s="185"/>
      <c r="J91" s="185"/>
    </row>
    <row r="92" spans="2:10">
      <c r="B92" s="185"/>
      <c r="C92" s="185"/>
      <c r="D92" s="185"/>
      <c r="E92" s="185"/>
      <c r="F92" s="185"/>
      <c r="G92" s="185"/>
      <c r="H92" s="185"/>
      <c r="I92" s="185"/>
      <c r="J92" s="185"/>
    </row>
    <row r="93" spans="2:10">
      <c r="B93" s="185"/>
      <c r="C93" s="185"/>
      <c r="D93" s="185"/>
      <c r="E93" s="185"/>
      <c r="F93" s="185"/>
      <c r="G93" s="185"/>
      <c r="H93" s="185"/>
      <c r="I93" s="185"/>
      <c r="J93" s="185"/>
    </row>
  </sheetData>
  <mergeCells count="9">
    <mergeCell ref="A1:K1"/>
    <mergeCell ref="A2:K2"/>
    <mergeCell ref="A4:A5"/>
    <mergeCell ref="B4:B5"/>
    <mergeCell ref="C4:C5"/>
    <mergeCell ref="D4:D5"/>
    <mergeCell ref="E4:E5"/>
    <mergeCell ref="F4:I4"/>
    <mergeCell ref="K4:K5"/>
  </mergeCells>
  <hyperlinks>
    <hyperlink ref="J3" location="Content!A1" display="contents"/>
  </hyperlinks>
  <pageMargins left="0.7" right="0.7" top="0.75" bottom="0.75" header="0.3" footer="0.3"/>
  <pageSetup paperSize="9" scale="42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rightToLeft="1" view="pageBreakPreview" zoomScale="115" zoomScaleNormal="100" zoomScaleSheetLayoutView="115" workbookViewId="0">
      <selection activeCell="A3" sqref="A3"/>
    </sheetView>
  </sheetViews>
  <sheetFormatPr defaultColWidth="9.140625" defaultRowHeight="15"/>
  <cols>
    <col min="1" max="1" width="17.28515625" style="187" customWidth="1"/>
    <col min="2" max="10" width="9.140625" style="187"/>
    <col min="11" max="11" width="16.42578125" style="187" customWidth="1"/>
    <col min="12" max="16384" width="9.140625" style="187"/>
  </cols>
  <sheetData>
    <row r="1" spans="1:11">
      <c r="A1" s="376" t="s">
        <v>757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</row>
    <row r="2" spans="1:11">
      <c r="A2" s="417" t="s">
        <v>758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</row>
    <row r="3" spans="1:11">
      <c r="A3" s="52"/>
      <c r="B3" s="53"/>
      <c r="C3" s="53"/>
      <c r="D3" s="53"/>
      <c r="E3" s="53"/>
      <c r="F3" s="12"/>
      <c r="J3" s="12" t="s">
        <v>52</v>
      </c>
    </row>
    <row r="4" spans="1:11">
      <c r="A4" s="418" t="s">
        <v>163</v>
      </c>
      <c r="B4" s="419">
        <v>2014</v>
      </c>
      <c r="C4" s="420">
        <v>2015</v>
      </c>
      <c r="D4" s="420">
        <v>2016</v>
      </c>
      <c r="E4" s="420">
        <v>2017</v>
      </c>
      <c r="F4" s="421">
        <v>2017</v>
      </c>
      <c r="G4" s="421"/>
      <c r="H4" s="421"/>
      <c r="I4" s="421"/>
      <c r="J4" s="355">
        <v>2018</v>
      </c>
      <c r="K4" s="422" t="s">
        <v>366</v>
      </c>
    </row>
    <row r="5" spans="1:11" ht="25.5">
      <c r="A5" s="418"/>
      <c r="B5" s="419"/>
      <c r="C5" s="420"/>
      <c r="D5" s="420"/>
      <c r="E5" s="420"/>
      <c r="F5" s="238" t="s">
        <v>759</v>
      </c>
      <c r="G5" s="238" t="s">
        <v>760</v>
      </c>
      <c r="H5" s="238" t="s">
        <v>761</v>
      </c>
      <c r="I5" s="238" t="s">
        <v>762</v>
      </c>
      <c r="J5" s="238" t="s">
        <v>763</v>
      </c>
      <c r="K5" s="422"/>
    </row>
    <row r="6" spans="1:11">
      <c r="A6" s="48" t="s">
        <v>215</v>
      </c>
      <c r="B6" s="36">
        <v>227</v>
      </c>
      <c r="C6" s="36">
        <v>234</v>
      </c>
      <c r="D6" s="36">
        <v>236</v>
      </c>
      <c r="E6" s="356">
        <v>238</v>
      </c>
      <c r="F6" s="356">
        <v>238</v>
      </c>
      <c r="G6" s="356">
        <v>238</v>
      </c>
      <c r="H6" s="356">
        <v>244</v>
      </c>
      <c r="I6" s="356">
        <v>244</v>
      </c>
      <c r="J6" s="356">
        <v>244</v>
      </c>
      <c r="K6" s="239" t="s">
        <v>371</v>
      </c>
    </row>
    <row r="7" spans="1:11">
      <c r="A7" s="48" t="s">
        <v>216</v>
      </c>
      <c r="B7" s="36">
        <v>168</v>
      </c>
      <c r="C7" s="36">
        <v>165</v>
      </c>
      <c r="D7" s="36">
        <v>162</v>
      </c>
      <c r="E7" s="356">
        <v>161</v>
      </c>
      <c r="F7" s="356">
        <v>162</v>
      </c>
      <c r="G7" s="356">
        <v>161</v>
      </c>
      <c r="H7" s="356">
        <v>165</v>
      </c>
      <c r="I7" s="356">
        <v>165</v>
      </c>
      <c r="J7" s="356">
        <v>165</v>
      </c>
      <c r="K7" s="239" t="s">
        <v>372</v>
      </c>
    </row>
    <row r="8" spans="1:11">
      <c r="A8" s="48" t="s">
        <v>243</v>
      </c>
      <c r="B8" s="36">
        <v>43</v>
      </c>
      <c r="C8" s="36">
        <v>45</v>
      </c>
      <c r="D8" s="36">
        <v>44</v>
      </c>
      <c r="E8" s="356">
        <v>42</v>
      </c>
      <c r="F8" s="356">
        <v>42</v>
      </c>
      <c r="G8" s="356">
        <v>42</v>
      </c>
      <c r="H8" s="356">
        <v>42</v>
      </c>
      <c r="I8" s="356">
        <v>42</v>
      </c>
      <c r="J8" s="356">
        <v>42</v>
      </c>
      <c r="K8" s="239" t="s">
        <v>373</v>
      </c>
    </row>
    <row r="9" spans="1:11">
      <c r="A9" s="34" t="s">
        <v>26</v>
      </c>
      <c r="B9" s="34">
        <v>438</v>
      </c>
      <c r="C9" s="34">
        <v>444</v>
      </c>
      <c r="D9" s="34">
        <v>442</v>
      </c>
      <c r="E9" s="357">
        <v>441</v>
      </c>
      <c r="F9" s="357">
        <v>442</v>
      </c>
      <c r="G9" s="357">
        <v>441</v>
      </c>
      <c r="H9" s="357">
        <v>451</v>
      </c>
      <c r="I9" s="357">
        <v>451</v>
      </c>
      <c r="J9" s="357">
        <v>451</v>
      </c>
      <c r="K9" s="240" t="s">
        <v>374</v>
      </c>
    </row>
    <row r="10" spans="1:11">
      <c r="A10" s="47" t="s">
        <v>296</v>
      </c>
      <c r="B10" s="46"/>
      <c r="C10" s="46"/>
      <c r="D10" s="46"/>
      <c r="F10" s="46"/>
      <c r="K10" s="241" t="s">
        <v>375</v>
      </c>
    </row>
    <row r="11" spans="1:11">
      <c r="A11" s="184" t="s">
        <v>764</v>
      </c>
      <c r="K11" s="247" t="s">
        <v>765</v>
      </c>
    </row>
    <row r="12" spans="1:11">
      <c r="A12" s="184" t="s">
        <v>766</v>
      </c>
      <c r="K12" s="247" t="s">
        <v>767</v>
      </c>
    </row>
    <row r="14" spans="1:11">
      <c r="A14" s="376" t="s">
        <v>768</v>
      </c>
      <c r="B14" s="376"/>
      <c r="C14" s="376"/>
      <c r="D14" s="376"/>
      <c r="E14" s="376"/>
      <c r="F14" s="376"/>
      <c r="G14" s="376"/>
      <c r="H14" s="376"/>
      <c r="I14" s="376"/>
      <c r="J14" s="376"/>
      <c r="K14" s="376"/>
    </row>
    <row r="15" spans="1:11">
      <c r="A15" s="417" t="s">
        <v>769</v>
      </c>
      <c r="B15" s="417"/>
      <c r="C15" s="417"/>
      <c r="D15" s="417"/>
      <c r="E15" s="417"/>
      <c r="F15" s="417"/>
      <c r="G15" s="417"/>
      <c r="H15" s="417"/>
      <c r="I15" s="417"/>
      <c r="J15" s="417"/>
      <c r="K15" s="417"/>
    </row>
    <row r="16" spans="1:11">
      <c r="A16" s="418" t="s">
        <v>217</v>
      </c>
      <c r="B16" s="419">
        <v>2014</v>
      </c>
      <c r="C16" s="420">
        <v>2015</v>
      </c>
      <c r="D16" s="420">
        <v>2016</v>
      </c>
      <c r="E16" s="420">
        <v>2017</v>
      </c>
      <c r="F16" s="421">
        <v>2017</v>
      </c>
      <c r="G16" s="421"/>
      <c r="H16" s="421"/>
      <c r="I16" s="421"/>
      <c r="J16" s="355">
        <v>2018</v>
      </c>
      <c r="K16" s="423" t="s">
        <v>376</v>
      </c>
    </row>
    <row r="17" spans="1:11" ht="25.5">
      <c r="A17" s="418"/>
      <c r="B17" s="419"/>
      <c r="C17" s="420"/>
      <c r="D17" s="420"/>
      <c r="E17" s="420"/>
      <c r="F17" s="238" t="s">
        <v>759</v>
      </c>
      <c r="G17" s="238" t="s">
        <v>760</v>
      </c>
      <c r="H17" s="238" t="s">
        <v>761</v>
      </c>
      <c r="I17" s="238" t="s">
        <v>762</v>
      </c>
      <c r="J17" s="238" t="s">
        <v>763</v>
      </c>
      <c r="K17" s="423"/>
    </row>
    <row r="18" spans="1:11">
      <c r="A18" s="48" t="s">
        <v>218</v>
      </c>
      <c r="B18" s="36">
        <v>254</v>
      </c>
      <c r="C18" s="36">
        <v>256</v>
      </c>
      <c r="D18" s="36">
        <v>255</v>
      </c>
      <c r="E18" s="36">
        <v>250</v>
      </c>
      <c r="F18" s="358">
        <v>250</v>
      </c>
      <c r="G18" s="358">
        <v>250</v>
      </c>
      <c r="H18" s="358">
        <v>255</v>
      </c>
      <c r="I18" s="358">
        <v>255</v>
      </c>
      <c r="J18" s="358">
        <v>255</v>
      </c>
      <c r="K18" s="242" t="s">
        <v>377</v>
      </c>
    </row>
    <row r="19" spans="1:11">
      <c r="A19" s="48" t="s">
        <v>219</v>
      </c>
      <c r="B19" s="36">
        <v>184</v>
      </c>
      <c r="C19" s="36">
        <v>188</v>
      </c>
      <c r="D19" s="36">
        <v>187</v>
      </c>
      <c r="E19" s="36">
        <v>191</v>
      </c>
      <c r="F19" s="358">
        <v>192</v>
      </c>
      <c r="G19" s="358">
        <v>191</v>
      </c>
      <c r="H19" s="358">
        <v>196</v>
      </c>
      <c r="I19" s="358">
        <v>196</v>
      </c>
      <c r="J19" s="358">
        <v>196</v>
      </c>
      <c r="K19" s="242" t="s">
        <v>378</v>
      </c>
    </row>
    <row r="20" spans="1:11" ht="15.75" thickBot="1">
      <c r="A20" s="34" t="s">
        <v>26</v>
      </c>
      <c r="B20" s="34">
        <v>438</v>
      </c>
      <c r="C20" s="34">
        <v>444</v>
      </c>
      <c r="D20" s="34">
        <v>442</v>
      </c>
      <c r="E20" s="34">
        <v>441</v>
      </c>
      <c r="F20" s="124">
        <v>442</v>
      </c>
      <c r="G20" s="359">
        <v>441</v>
      </c>
      <c r="H20" s="359">
        <v>451</v>
      </c>
      <c r="I20" s="359">
        <v>451</v>
      </c>
      <c r="J20" s="360">
        <v>451</v>
      </c>
      <c r="K20" s="361" t="s">
        <v>374</v>
      </c>
    </row>
    <row r="21" spans="1:11">
      <c r="A21" s="47" t="s">
        <v>296</v>
      </c>
      <c r="B21" s="46"/>
      <c r="C21" s="46"/>
      <c r="D21" s="46"/>
      <c r="E21" s="46"/>
      <c r="F21" s="46"/>
      <c r="K21" s="241" t="s">
        <v>375</v>
      </c>
    </row>
    <row r="22" spans="1:11">
      <c r="A22" s="184" t="s">
        <v>764</v>
      </c>
      <c r="K22" s="247" t="s">
        <v>765</v>
      </c>
    </row>
    <row r="23" spans="1:11">
      <c r="A23" s="184" t="s">
        <v>766</v>
      </c>
      <c r="K23" s="247" t="s">
        <v>767</v>
      </c>
    </row>
  </sheetData>
  <mergeCells count="18">
    <mergeCell ref="A14:K14"/>
    <mergeCell ref="A15:K15"/>
    <mergeCell ref="A16:A17"/>
    <mergeCell ref="B16:B17"/>
    <mergeCell ref="C16:C17"/>
    <mergeCell ref="D16:D17"/>
    <mergeCell ref="E16:E17"/>
    <mergeCell ref="F16:I16"/>
    <mergeCell ref="K16:K17"/>
    <mergeCell ref="A1:K1"/>
    <mergeCell ref="A2:K2"/>
    <mergeCell ref="A4:A5"/>
    <mergeCell ref="B4:B5"/>
    <mergeCell ref="C4:C5"/>
    <mergeCell ref="D4:D5"/>
    <mergeCell ref="E4:E5"/>
    <mergeCell ref="F4:I4"/>
    <mergeCell ref="K4:K5"/>
  </mergeCells>
  <hyperlinks>
    <hyperlink ref="J3" location="Content!A1" display="contents"/>
  </hyperlinks>
  <pageMargins left="0.7" right="0.7" top="0.75" bottom="0.75" header="0.3" footer="0.3"/>
  <pageSetup paperSize="9" scale="6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rightToLeft="1" view="pageBreakPreview" zoomScale="115" zoomScaleNormal="100" zoomScaleSheetLayoutView="115" workbookViewId="0">
      <selection activeCell="A3" sqref="A3"/>
    </sheetView>
  </sheetViews>
  <sheetFormatPr defaultColWidth="9.140625" defaultRowHeight="15"/>
  <cols>
    <col min="1" max="1" width="16.7109375" style="187" customWidth="1"/>
    <col min="2" max="10" width="9.140625" style="187" bestFit="1" customWidth="1"/>
    <col min="11" max="11" width="18" style="187" customWidth="1"/>
    <col min="12" max="16384" width="9.140625" style="187"/>
  </cols>
  <sheetData>
    <row r="1" spans="1:11">
      <c r="A1" s="376" t="s">
        <v>770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</row>
    <row r="2" spans="1:11">
      <c r="A2" s="376" t="s">
        <v>771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</row>
    <row r="3" spans="1:11">
      <c r="A3" s="52"/>
      <c r="B3" s="53"/>
      <c r="C3" s="53"/>
      <c r="D3" s="53"/>
      <c r="E3" s="12"/>
      <c r="F3" s="53"/>
      <c r="J3" s="12" t="s">
        <v>52</v>
      </c>
    </row>
    <row r="4" spans="1:11">
      <c r="A4" s="418" t="s">
        <v>163</v>
      </c>
      <c r="B4" s="420">
        <v>2014</v>
      </c>
      <c r="C4" s="420">
        <v>2015</v>
      </c>
      <c r="D4" s="420">
        <v>2016</v>
      </c>
      <c r="E4" s="420">
        <v>2017</v>
      </c>
      <c r="F4" s="421">
        <v>2017</v>
      </c>
      <c r="G4" s="421"/>
      <c r="H4" s="421"/>
      <c r="I4" s="421"/>
      <c r="J4" s="355">
        <v>2018</v>
      </c>
      <c r="K4" s="422" t="s">
        <v>366</v>
      </c>
    </row>
    <row r="5" spans="1:11" ht="25.5">
      <c r="A5" s="418"/>
      <c r="B5" s="420"/>
      <c r="C5" s="420"/>
      <c r="D5" s="420"/>
      <c r="E5" s="420"/>
      <c r="F5" s="238" t="s">
        <v>759</v>
      </c>
      <c r="G5" s="238" t="s">
        <v>760</v>
      </c>
      <c r="H5" s="238" t="s">
        <v>761</v>
      </c>
      <c r="I5" s="238" t="s">
        <v>762</v>
      </c>
      <c r="J5" s="238" t="s">
        <v>763</v>
      </c>
      <c r="K5" s="422"/>
    </row>
    <row r="6" spans="1:11">
      <c r="A6" s="48" t="s">
        <v>215</v>
      </c>
      <c r="B6" s="36">
        <v>208459</v>
      </c>
      <c r="C6" s="36">
        <v>218359</v>
      </c>
      <c r="D6" s="36">
        <v>228980</v>
      </c>
      <c r="E6" s="36">
        <v>234197</v>
      </c>
      <c r="F6" s="36">
        <v>234197</v>
      </c>
      <c r="G6" s="36">
        <v>234197</v>
      </c>
      <c r="H6" s="36">
        <v>241528</v>
      </c>
      <c r="I6" s="36">
        <v>237676</v>
      </c>
      <c r="J6" s="36">
        <v>237676</v>
      </c>
      <c r="K6" s="239" t="s">
        <v>371</v>
      </c>
    </row>
    <row r="7" spans="1:11">
      <c r="A7" s="48" t="s">
        <v>216</v>
      </c>
      <c r="B7" s="36">
        <v>113625</v>
      </c>
      <c r="C7" s="36">
        <v>114072</v>
      </c>
      <c r="D7" s="36">
        <v>117489</v>
      </c>
      <c r="E7" s="36">
        <v>119677</v>
      </c>
      <c r="F7" s="36">
        <v>119686</v>
      </c>
      <c r="G7" s="36">
        <v>119677</v>
      </c>
      <c r="H7" s="36">
        <v>121843</v>
      </c>
      <c r="I7" s="36">
        <v>120768</v>
      </c>
      <c r="J7" s="36">
        <v>120768</v>
      </c>
      <c r="K7" s="239" t="s">
        <v>372</v>
      </c>
    </row>
    <row r="8" spans="1:11">
      <c r="A8" s="48" t="s">
        <v>243</v>
      </c>
      <c r="B8" s="36">
        <v>18719</v>
      </c>
      <c r="C8" s="36">
        <v>19070</v>
      </c>
      <c r="D8" s="36">
        <v>19560</v>
      </c>
      <c r="E8" s="36">
        <v>19712</v>
      </c>
      <c r="F8" s="36">
        <v>19712</v>
      </c>
      <c r="G8" s="36">
        <v>19712</v>
      </c>
      <c r="H8" s="36">
        <v>20604</v>
      </c>
      <c r="I8" s="36">
        <v>20250</v>
      </c>
      <c r="J8" s="36">
        <v>20250</v>
      </c>
      <c r="K8" s="239" t="s">
        <v>373</v>
      </c>
    </row>
    <row r="9" spans="1:11">
      <c r="A9" s="34" t="s">
        <v>26</v>
      </c>
      <c r="B9" s="51">
        <f>SUM(B6:B8)</f>
        <v>340803</v>
      </c>
      <c r="C9" s="51">
        <f t="shared" ref="C9:J9" si="0">SUM(C6:C8)</f>
        <v>351501</v>
      </c>
      <c r="D9" s="51">
        <f t="shared" si="0"/>
        <v>366029</v>
      </c>
      <c r="E9" s="51">
        <f t="shared" si="0"/>
        <v>373586</v>
      </c>
      <c r="F9" s="51">
        <f t="shared" si="0"/>
        <v>373595</v>
      </c>
      <c r="G9" s="51">
        <f t="shared" si="0"/>
        <v>373586</v>
      </c>
      <c r="H9" s="51">
        <f t="shared" si="0"/>
        <v>383975</v>
      </c>
      <c r="I9" s="51">
        <f t="shared" si="0"/>
        <v>378694</v>
      </c>
      <c r="J9" s="51">
        <f t="shared" si="0"/>
        <v>378694</v>
      </c>
      <c r="K9" s="240" t="s">
        <v>374</v>
      </c>
    </row>
    <row r="10" spans="1:11">
      <c r="A10" s="47" t="s">
        <v>296</v>
      </c>
      <c r="B10" s="46"/>
      <c r="C10" s="46"/>
      <c r="D10" s="46"/>
      <c r="E10" s="14"/>
      <c r="F10" s="14"/>
      <c r="K10" s="241" t="s">
        <v>375</v>
      </c>
    </row>
    <row r="11" spans="1:11">
      <c r="A11" s="184" t="s">
        <v>764</v>
      </c>
      <c r="K11" s="247" t="s">
        <v>765</v>
      </c>
    </row>
    <row r="12" spans="1:11">
      <c r="A12" s="184" t="s">
        <v>766</v>
      </c>
      <c r="K12" s="247" t="s">
        <v>767</v>
      </c>
    </row>
    <row r="13" spans="1:11">
      <c r="A13" s="362"/>
      <c r="K13" s="161"/>
    </row>
    <row r="14" spans="1:11">
      <c r="A14" s="376" t="s">
        <v>772</v>
      </c>
      <c r="B14" s="376"/>
      <c r="C14" s="376"/>
      <c r="D14" s="376"/>
      <c r="E14" s="376"/>
      <c r="F14" s="376"/>
      <c r="G14" s="376"/>
      <c r="H14" s="376"/>
      <c r="I14" s="376"/>
      <c r="J14" s="376"/>
      <c r="K14" s="376"/>
    </row>
    <row r="15" spans="1:11">
      <c r="A15" s="376" t="s">
        <v>773</v>
      </c>
      <c r="B15" s="376"/>
      <c r="C15" s="376"/>
      <c r="D15" s="376"/>
      <c r="E15" s="376"/>
      <c r="F15" s="376"/>
      <c r="G15" s="376"/>
      <c r="H15" s="376"/>
      <c r="I15" s="376"/>
      <c r="J15" s="376"/>
      <c r="K15" s="376"/>
    </row>
    <row r="16" spans="1:11">
      <c r="A16" s="418" t="s">
        <v>217</v>
      </c>
      <c r="B16" s="420">
        <v>2014</v>
      </c>
      <c r="C16" s="420">
        <v>2015</v>
      </c>
      <c r="D16" s="420">
        <v>2016</v>
      </c>
      <c r="E16" s="420">
        <v>2017</v>
      </c>
      <c r="F16" s="420">
        <v>2017</v>
      </c>
      <c r="G16" s="420"/>
      <c r="H16" s="420"/>
      <c r="I16" s="420"/>
      <c r="J16" s="355">
        <v>2018</v>
      </c>
      <c r="K16" s="423" t="s">
        <v>376</v>
      </c>
    </row>
    <row r="17" spans="1:11" ht="25.5">
      <c r="A17" s="418"/>
      <c r="B17" s="420"/>
      <c r="C17" s="420"/>
      <c r="D17" s="420"/>
      <c r="E17" s="420"/>
      <c r="F17" s="238" t="s">
        <v>759</v>
      </c>
      <c r="G17" s="238" t="s">
        <v>760</v>
      </c>
      <c r="H17" s="238" t="s">
        <v>761</v>
      </c>
      <c r="I17" s="238" t="s">
        <v>762</v>
      </c>
      <c r="J17" s="238" t="s">
        <v>763</v>
      </c>
      <c r="K17" s="423"/>
    </row>
    <row r="18" spans="1:11">
      <c r="A18" s="48" t="s">
        <v>218</v>
      </c>
      <c r="B18" s="36">
        <v>126216</v>
      </c>
      <c r="C18" s="36">
        <v>127698</v>
      </c>
      <c r="D18" s="36">
        <v>129794</v>
      </c>
      <c r="E18" s="36">
        <v>132098</v>
      </c>
      <c r="F18" s="36">
        <v>132098</v>
      </c>
      <c r="G18" s="36">
        <v>132098</v>
      </c>
      <c r="H18" s="36">
        <v>136757</v>
      </c>
      <c r="I18" s="36">
        <v>136202</v>
      </c>
      <c r="J18" s="36">
        <v>136202</v>
      </c>
      <c r="K18" s="242" t="s">
        <v>377</v>
      </c>
    </row>
    <row r="19" spans="1:11">
      <c r="A19" s="48" t="s">
        <v>219</v>
      </c>
      <c r="B19" s="36">
        <v>214587</v>
      </c>
      <c r="C19" s="36">
        <v>223803</v>
      </c>
      <c r="D19" s="36">
        <v>236235</v>
      </c>
      <c r="E19" s="36">
        <v>241488</v>
      </c>
      <c r="F19" s="36">
        <v>241497</v>
      </c>
      <c r="G19" s="36">
        <v>241488</v>
      </c>
      <c r="H19" s="36">
        <v>247218</v>
      </c>
      <c r="I19" s="36">
        <v>242492</v>
      </c>
      <c r="J19" s="36">
        <v>242492</v>
      </c>
      <c r="K19" s="242" t="s">
        <v>378</v>
      </c>
    </row>
    <row r="20" spans="1:11">
      <c r="A20" s="34" t="s">
        <v>26</v>
      </c>
      <c r="B20" s="51">
        <f>SUM(B18:B19)</f>
        <v>340803</v>
      </c>
      <c r="C20" s="51">
        <f t="shared" ref="C20:J20" si="1">SUM(C18:C19)</f>
        <v>351501</v>
      </c>
      <c r="D20" s="51">
        <f t="shared" si="1"/>
        <v>366029</v>
      </c>
      <c r="E20" s="51">
        <f t="shared" si="1"/>
        <v>373586</v>
      </c>
      <c r="F20" s="51">
        <f t="shared" si="1"/>
        <v>373595</v>
      </c>
      <c r="G20" s="51">
        <f t="shared" si="1"/>
        <v>373586</v>
      </c>
      <c r="H20" s="51">
        <f t="shared" si="1"/>
        <v>383975</v>
      </c>
      <c r="I20" s="51">
        <f t="shared" si="1"/>
        <v>378694</v>
      </c>
      <c r="J20" s="51">
        <f t="shared" si="1"/>
        <v>378694</v>
      </c>
      <c r="K20" s="243" t="s">
        <v>374</v>
      </c>
    </row>
    <row r="21" spans="1:11">
      <c r="A21" s="47" t="s">
        <v>296</v>
      </c>
      <c r="B21" s="363"/>
      <c r="C21" s="363"/>
      <c r="D21" s="363"/>
      <c r="E21" s="363"/>
      <c r="F21" s="363"/>
      <c r="G21" s="363"/>
      <c r="H21" s="363"/>
      <c r="I21" s="363"/>
      <c r="J21" s="363"/>
      <c r="K21" s="241" t="s">
        <v>375</v>
      </c>
    </row>
    <row r="22" spans="1:11">
      <c r="A22" s="184" t="s">
        <v>764</v>
      </c>
      <c r="K22" s="247" t="s">
        <v>765</v>
      </c>
    </row>
    <row r="23" spans="1:11">
      <c r="A23" s="184" t="s">
        <v>766</v>
      </c>
      <c r="K23" s="247" t="s">
        <v>767</v>
      </c>
    </row>
    <row r="25" spans="1:11">
      <c r="A25" s="376" t="s">
        <v>774</v>
      </c>
      <c r="B25" s="376"/>
      <c r="C25" s="376"/>
      <c r="D25" s="376"/>
      <c r="E25" s="376"/>
      <c r="F25" s="376"/>
      <c r="G25" s="376"/>
      <c r="H25" s="376"/>
      <c r="I25" s="376"/>
      <c r="J25" s="376"/>
      <c r="K25" s="376"/>
    </row>
    <row r="26" spans="1:11">
      <c r="A26" s="376" t="s">
        <v>775</v>
      </c>
      <c r="B26" s="376"/>
      <c r="C26" s="376"/>
      <c r="D26" s="376"/>
      <c r="E26" s="376"/>
      <c r="F26" s="376"/>
      <c r="G26" s="376"/>
      <c r="H26" s="376"/>
      <c r="I26" s="376"/>
      <c r="J26" s="376"/>
      <c r="K26" s="376"/>
    </row>
    <row r="27" spans="1:11">
      <c r="A27" s="418" t="s">
        <v>220</v>
      </c>
      <c r="B27" s="420">
        <v>2014</v>
      </c>
      <c r="C27" s="420">
        <v>2015</v>
      </c>
      <c r="D27" s="420">
        <v>2016</v>
      </c>
      <c r="E27" s="420">
        <v>2017</v>
      </c>
      <c r="F27" s="420">
        <v>2017</v>
      </c>
      <c r="G27" s="420"/>
      <c r="H27" s="420"/>
      <c r="I27" s="420"/>
      <c r="J27" s="355">
        <v>2018</v>
      </c>
      <c r="K27" s="423" t="s">
        <v>379</v>
      </c>
    </row>
    <row r="28" spans="1:11" ht="25.5">
      <c r="A28" s="418"/>
      <c r="B28" s="420"/>
      <c r="C28" s="420"/>
      <c r="D28" s="420"/>
      <c r="E28" s="420"/>
      <c r="F28" s="238" t="s">
        <v>759</v>
      </c>
      <c r="G28" s="238" t="s">
        <v>760</v>
      </c>
      <c r="H28" s="238" t="s">
        <v>761</v>
      </c>
      <c r="I28" s="238" t="s">
        <v>762</v>
      </c>
      <c r="J28" s="238" t="s">
        <v>763</v>
      </c>
      <c r="K28" s="423"/>
    </row>
    <row r="29" spans="1:11">
      <c r="A29" s="48" t="s">
        <v>221</v>
      </c>
      <c r="B29" s="36">
        <v>174133</v>
      </c>
      <c r="C29" s="36">
        <v>179423</v>
      </c>
      <c r="D29" s="36">
        <v>186606</v>
      </c>
      <c r="E29" s="36">
        <v>190378</v>
      </c>
      <c r="F29" s="36">
        <v>190383</v>
      </c>
      <c r="G29" s="36">
        <v>190378</v>
      </c>
      <c r="H29" s="36">
        <v>195878</v>
      </c>
      <c r="I29" s="36">
        <v>193091</v>
      </c>
      <c r="J29" s="36">
        <v>193091</v>
      </c>
      <c r="K29" s="244" t="s">
        <v>380</v>
      </c>
    </row>
    <row r="30" spans="1:11">
      <c r="A30" s="48" t="s">
        <v>222</v>
      </c>
      <c r="B30" s="36">
        <v>166670</v>
      </c>
      <c r="C30" s="36">
        <v>172078</v>
      </c>
      <c r="D30" s="36">
        <v>179423</v>
      </c>
      <c r="E30" s="36">
        <v>183208</v>
      </c>
      <c r="F30" s="36">
        <v>183212</v>
      </c>
      <c r="G30" s="36">
        <v>183208</v>
      </c>
      <c r="H30" s="36">
        <v>188097</v>
      </c>
      <c r="I30" s="36">
        <v>185603</v>
      </c>
      <c r="J30" s="36">
        <v>185603</v>
      </c>
      <c r="K30" s="244" t="s">
        <v>381</v>
      </c>
    </row>
    <row r="31" spans="1:11">
      <c r="A31" s="34" t="s">
        <v>26</v>
      </c>
      <c r="B31" s="51">
        <f>SUM(B29:B30)</f>
        <v>340803</v>
      </c>
      <c r="C31" s="51">
        <f t="shared" ref="C31:J31" si="2">SUM(C29:C30)</f>
        <v>351501</v>
      </c>
      <c r="D31" s="51">
        <f t="shared" si="2"/>
        <v>366029</v>
      </c>
      <c r="E31" s="51">
        <f t="shared" si="2"/>
        <v>373586</v>
      </c>
      <c r="F31" s="51">
        <f t="shared" si="2"/>
        <v>373595</v>
      </c>
      <c r="G31" s="51">
        <f t="shared" si="2"/>
        <v>373586</v>
      </c>
      <c r="H31" s="51">
        <f t="shared" si="2"/>
        <v>383975</v>
      </c>
      <c r="I31" s="51">
        <f t="shared" si="2"/>
        <v>378694</v>
      </c>
      <c r="J31" s="51">
        <f t="shared" si="2"/>
        <v>378694</v>
      </c>
      <c r="K31" s="243" t="s">
        <v>374</v>
      </c>
    </row>
    <row r="32" spans="1:11">
      <c r="A32" s="47" t="s">
        <v>296</v>
      </c>
      <c r="B32" s="46"/>
      <c r="C32" s="46"/>
      <c r="D32" s="46"/>
      <c r="E32" s="46"/>
      <c r="F32" s="46"/>
      <c r="K32" s="241" t="s">
        <v>375</v>
      </c>
    </row>
    <row r="33" spans="1:11">
      <c r="A33" s="184" t="s">
        <v>764</v>
      </c>
      <c r="K33" s="247" t="s">
        <v>765</v>
      </c>
    </row>
    <row r="34" spans="1:11">
      <c r="A34" s="184" t="s">
        <v>766</v>
      </c>
      <c r="K34" s="247" t="s">
        <v>767</v>
      </c>
    </row>
    <row r="36" spans="1:11">
      <c r="A36" s="47"/>
      <c r="B36" s="46"/>
      <c r="C36" s="46"/>
      <c r="D36" s="46"/>
      <c r="E36" s="46"/>
      <c r="F36" s="46"/>
    </row>
  </sheetData>
  <mergeCells count="27">
    <mergeCell ref="A25:K25"/>
    <mergeCell ref="A26:K26"/>
    <mergeCell ref="A27:A28"/>
    <mergeCell ref="B27:B28"/>
    <mergeCell ref="C27:C28"/>
    <mergeCell ref="D27:D28"/>
    <mergeCell ref="E27:E28"/>
    <mergeCell ref="F27:I27"/>
    <mergeCell ref="K27:K28"/>
    <mergeCell ref="A14:K14"/>
    <mergeCell ref="A15:K15"/>
    <mergeCell ref="A16:A17"/>
    <mergeCell ref="B16:B17"/>
    <mergeCell ref="C16:C17"/>
    <mergeCell ref="D16:D17"/>
    <mergeCell ref="E16:E17"/>
    <mergeCell ref="F16:I16"/>
    <mergeCell ref="K16:K17"/>
    <mergeCell ref="A1:K1"/>
    <mergeCell ref="A2:K2"/>
    <mergeCell ref="A4:A5"/>
    <mergeCell ref="B4:B5"/>
    <mergeCell ref="C4:C5"/>
    <mergeCell ref="D4:D5"/>
    <mergeCell ref="E4:E5"/>
    <mergeCell ref="F4:I4"/>
    <mergeCell ref="K4:K5"/>
  </mergeCells>
  <hyperlinks>
    <hyperlink ref="J3" location="Content!A1" display="contents"/>
  </hyperlinks>
  <pageMargins left="0.7" right="0.7" top="0.75" bottom="0.75" header="0.3" footer="0.3"/>
  <pageSetup paperSize="9" scale="62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rightToLeft="1" view="pageBreakPreview" zoomScale="115" zoomScaleNormal="100" zoomScaleSheetLayoutView="115" workbookViewId="0">
      <selection activeCell="A3" sqref="A3"/>
    </sheetView>
  </sheetViews>
  <sheetFormatPr defaultColWidth="9.140625" defaultRowHeight="15"/>
  <cols>
    <col min="1" max="1" width="17.140625" style="187" customWidth="1"/>
    <col min="2" max="3" width="10.5703125" style="187" bestFit="1" customWidth="1"/>
    <col min="4" max="10" width="9.140625" style="187"/>
    <col min="11" max="11" width="20" style="187" customWidth="1"/>
    <col min="12" max="16384" width="9.140625" style="187"/>
  </cols>
  <sheetData>
    <row r="1" spans="1:11">
      <c r="A1" s="376" t="s">
        <v>382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</row>
    <row r="2" spans="1:11">
      <c r="A2" s="376" t="s">
        <v>383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</row>
    <row r="3" spans="1:11">
      <c r="A3" s="52"/>
      <c r="B3" s="53"/>
      <c r="C3" s="53"/>
      <c r="D3" s="53"/>
      <c r="E3" s="12"/>
      <c r="J3" s="12" t="s">
        <v>52</v>
      </c>
    </row>
    <row r="4" spans="1:11">
      <c r="A4" s="418" t="s">
        <v>163</v>
      </c>
      <c r="B4" s="420">
        <v>2014</v>
      </c>
      <c r="C4" s="420">
        <v>2015</v>
      </c>
      <c r="D4" s="420">
        <v>2016</v>
      </c>
      <c r="E4" s="420">
        <v>2017</v>
      </c>
      <c r="F4" s="420">
        <v>2017</v>
      </c>
      <c r="G4" s="420"/>
      <c r="H4" s="420"/>
      <c r="I4" s="420"/>
      <c r="J4" s="355">
        <v>2018</v>
      </c>
      <c r="K4" s="422" t="s">
        <v>366</v>
      </c>
    </row>
    <row r="5" spans="1:11" ht="25.5">
      <c r="A5" s="418"/>
      <c r="B5" s="420"/>
      <c r="C5" s="420"/>
      <c r="D5" s="420"/>
      <c r="E5" s="420"/>
      <c r="F5" s="238" t="s">
        <v>759</v>
      </c>
      <c r="G5" s="238" t="s">
        <v>760</v>
      </c>
      <c r="H5" s="238" t="s">
        <v>761</v>
      </c>
      <c r="I5" s="238" t="s">
        <v>776</v>
      </c>
      <c r="J5" s="238" t="s">
        <v>763</v>
      </c>
      <c r="K5" s="422"/>
    </row>
    <row r="6" spans="1:11">
      <c r="A6" s="48" t="s">
        <v>215</v>
      </c>
      <c r="B6" s="36">
        <v>13225</v>
      </c>
      <c r="C6" s="36">
        <v>13557</v>
      </c>
      <c r="D6" s="36">
        <v>13531</v>
      </c>
      <c r="E6" s="36">
        <v>15842</v>
      </c>
      <c r="F6" s="36">
        <v>15934</v>
      </c>
      <c r="G6" s="36">
        <v>15842</v>
      </c>
      <c r="H6" s="143">
        <v>15842</v>
      </c>
      <c r="I6" s="245" t="s">
        <v>27</v>
      </c>
      <c r="J6" s="36">
        <v>17896</v>
      </c>
      <c r="K6" s="239" t="s">
        <v>371</v>
      </c>
    </row>
    <row r="7" spans="1:11">
      <c r="A7" s="48" t="s">
        <v>216</v>
      </c>
      <c r="B7" s="36">
        <v>8458</v>
      </c>
      <c r="C7" s="36">
        <v>8275</v>
      </c>
      <c r="D7" s="36">
        <v>8407</v>
      </c>
      <c r="E7" s="36">
        <v>9302</v>
      </c>
      <c r="F7" s="36">
        <v>9266</v>
      </c>
      <c r="G7" s="36">
        <v>9302</v>
      </c>
      <c r="H7" s="143">
        <v>9302</v>
      </c>
      <c r="I7" s="245" t="s">
        <v>27</v>
      </c>
      <c r="J7" s="36">
        <v>9729</v>
      </c>
      <c r="K7" s="239" t="s">
        <v>372</v>
      </c>
    </row>
    <row r="8" spans="1:11">
      <c r="A8" s="48" t="s">
        <v>280</v>
      </c>
      <c r="B8" s="36">
        <v>1656</v>
      </c>
      <c r="C8" s="36">
        <v>1739</v>
      </c>
      <c r="D8" s="36">
        <v>1807</v>
      </c>
      <c r="E8" s="36">
        <v>1809</v>
      </c>
      <c r="F8" s="36">
        <v>1890</v>
      </c>
      <c r="G8" s="36">
        <v>1809</v>
      </c>
      <c r="H8" s="143">
        <v>1809</v>
      </c>
      <c r="I8" s="245" t="s">
        <v>27</v>
      </c>
      <c r="J8" s="36">
        <v>1812</v>
      </c>
      <c r="K8" s="239" t="s">
        <v>373</v>
      </c>
    </row>
    <row r="9" spans="1:11">
      <c r="A9" s="50" t="s">
        <v>26</v>
      </c>
      <c r="B9" s="51">
        <f>SUM(B6:B8)</f>
        <v>23339</v>
      </c>
      <c r="C9" s="51">
        <f t="shared" ref="C9:J9" si="0">SUM(C6:C8)</f>
        <v>23571</v>
      </c>
      <c r="D9" s="51">
        <f t="shared" si="0"/>
        <v>23745</v>
      </c>
      <c r="E9" s="51">
        <f t="shared" si="0"/>
        <v>26953</v>
      </c>
      <c r="F9" s="51">
        <f t="shared" si="0"/>
        <v>27090</v>
      </c>
      <c r="G9" s="51">
        <f t="shared" si="0"/>
        <v>26953</v>
      </c>
      <c r="H9" s="51">
        <f t="shared" si="0"/>
        <v>26953</v>
      </c>
      <c r="I9" s="246" t="s">
        <v>27</v>
      </c>
      <c r="J9" s="51">
        <f t="shared" si="0"/>
        <v>29437</v>
      </c>
      <c r="K9" s="240" t="s">
        <v>374</v>
      </c>
    </row>
    <row r="10" spans="1:11">
      <c r="A10" s="47" t="s">
        <v>296</v>
      </c>
      <c r="B10" s="46"/>
      <c r="C10" s="46"/>
      <c r="D10" s="46"/>
      <c r="K10" s="241" t="s">
        <v>375</v>
      </c>
    </row>
    <row r="11" spans="1:11">
      <c r="A11" s="184" t="s">
        <v>764</v>
      </c>
      <c r="K11" s="247" t="s">
        <v>765</v>
      </c>
    </row>
    <row r="12" spans="1:11">
      <c r="A12" s="184" t="s">
        <v>766</v>
      </c>
      <c r="K12" s="247" t="s">
        <v>767</v>
      </c>
    </row>
    <row r="13" spans="1:11">
      <c r="A13" s="184" t="s">
        <v>777</v>
      </c>
      <c r="B13" s="14"/>
      <c r="C13" s="14"/>
      <c r="D13" s="14"/>
      <c r="K13" s="247" t="s">
        <v>778</v>
      </c>
    </row>
    <row r="15" spans="1:11">
      <c r="A15" s="376" t="s">
        <v>384</v>
      </c>
      <c r="B15" s="376"/>
      <c r="C15" s="376"/>
      <c r="D15" s="376"/>
      <c r="E15" s="376"/>
      <c r="F15" s="376"/>
      <c r="G15" s="376"/>
      <c r="H15" s="376"/>
      <c r="I15" s="376"/>
      <c r="J15" s="376"/>
      <c r="K15" s="376"/>
    </row>
    <row r="16" spans="1:11">
      <c r="A16" s="376" t="s">
        <v>385</v>
      </c>
      <c r="B16" s="376"/>
      <c r="C16" s="376"/>
      <c r="D16" s="376"/>
      <c r="E16" s="376"/>
      <c r="F16" s="376"/>
      <c r="G16" s="376"/>
      <c r="H16" s="376"/>
      <c r="I16" s="376"/>
      <c r="J16" s="376"/>
      <c r="K16" s="376"/>
    </row>
    <row r="17" spans="1:11">
      <c r="A17" s="418" t="s">
        <v>217</v>
      </c>
      <c r="B17" s="420">
        <v>2014</v>
      </c>
      <c r="C17" s="420">
        <v>2015</v>
      </c>
      <c r="D17" s="420">
        <v>2016</v>
      </c>
      <c r="E17" s="420">
        <v>2017</v>
      </c>
      <c r="F17" s="420">
        <v>2017</v>
      </c>
      <c r="G17" s="420"/>
      <c r="H17" s="420"/>
      <c r="I17" s="420"/>
      <c r="J17" s="355">
        <v>2018</v>
      </c>
      <c r="K17" s="424" t="s">
        <v>376</v>
      </c>
    </row>
    <row r="18" spans="1:11" ht="25.5">
      <c r="A18" s="418"/>
      <c r="B18" s="420"/>
      <c r="C18" s="420"/>
      <c r="D18" s="420"/>
      <c r="E18" s="420"/>
      <c r="F18" s="238" t="s">
        <v>759</v>
      </c>
      <c r="G18" s="238" t="s">
        <v>760</v>
      </c>
      <c r="H18" s="238" t="s">
        <v>761</v>
      </c>
      <c r="I18" s="238" t="s">
        <v>776</v>
      </c>
      <c r="J18" s="238" t="s">
        <v>763</v>
      </c>
      <c r="K18" s="424"/>
    </row>
    <row r="19" spans="1:11">
      <c r="A19" s="48" t="s">
        <v>218</v>
      </c>
      <c r="B19" s="36">
        <v>10993</v>
      </c>
      <c r="C19" s="36">
        <v>11288</v>
      </c>
      <c r="D19" s="36">
        <v>11786</v>
      </c>
      <c r="E19" s="36">
        <v>11430</v>
      </c>
      <c r="F19" s="36">
        <v>11352</v>
      </c>
      <c r="G19" s="36">
        <v>11430</v>
      </c>
      <c r="H19" s="143">
        <v>11430</v>
      </c>
      <c r="I19" s="245" t="s">
        <v>27</v>
      </c>
      <c r="J19" s="109">
        <v>11394</v>
      </c>
      <c r="K19" s="242" t="s">
        <v>377</v>
      </c>
    </row>
    <row r="20" spans="1:11">
      <c r="A20" s="48" t="s">
        <v>219</v>
      </c>
      <c r="B20" s="36">
        <v>12346</v>
      </c>
      <c r="C20" s="36">
        <v>12283</v>
      </c>
      <c r="D20" s="36">
        <v>11959</v>
      </c>
      <c r="E20" s="36">
        <v>15523</v>
      </c>
      <c r="F20" s="36">
        <v>15738</v>
      </c>
      <c r="G20" s="36">
        <v>15523</v>
      </c>
      <c r="H20" s="143">
        <v>15523</v>
      </c>
      <c r="I20" s="245" t="s">
        <v>27</v>
      </c>
      <c r="J20" s="109">
        <v>18043</v>
      </c>
      <c r="K20" s="242" t="s">
        <v>378</v>
      </c>
    </row>
    <row r="21" spans="1:11">
      <c r="A21" s="34" t="s">
        <v>26</v>
      </c>
      <c r="B21" s="51">
        <f>SUM(B19:B20)</f>
        <v>23339</v>
      </c>
      <c r="C21" s="51">
        <f t="shared" ref="C21:J21" si="1">SUM(C19:C20)</f>
        <v>23571</v>
      </c>
      <c r="D21" s="51">
        <f t="shared" si="1"/>
        <v>23745</v>
      </c>
      <c r="E21" s="51">
        <f t="shared" si="1"/>
        <v>26953</v>
      </c>
      <c r="F21" s="51">
        <f t="shared" si="1"/>
        <v>27090</v>
      </c>
      <c r="G21" s="51">
        <f t="shared" si="1"/>
        <v>26953</v>
      </c>
      <c r="H21" s="51">
        <f t="shared" si="1"/>
        <v>26953</v>
      </c>
      <c r="I21" s="246" t="s">
        <v>27</v>
      </c>
      <c r="J21" s="51">
        <f t="shared" si="1"/>
        <v>29437</v>
      </c>
      <c r="K21" s="243" t="s">
        <v>374</v>
      </c>
    </row>
    <row r="22" spans="1:11">
      <c r="A22" s="47" t="s">
        <v>296</v>
      </c>
      <c r="B22" s="46"/>
      <c r="C22" s="46"/>
      <c r="D22" s="46"/>
      <c r="K22" s="241" t="s">
        <v>375</v>
      </c>
    </row>
    <row r="23" spans="1:11">
      <c r="A23" s="184" t="s">
        <v>764</v>
      </c>
      <c r="B23" s="14"/>
      <c r="C23" s="14"/>
      <c r="D23" s="14"/>
      <c r="K23" s="247" t="s">
        <v>765</v>
      </c>
    </row>
    <row r="24" spans="1:11">
      <c r="A24" s="184" t="s">
        <v>766</v>
      </c>
      <c r="B24" s="14"/>
      <c r="C24" s="14"/>
      <c r="D24" s="14"/>
      <c r="K24" s="247" t="s">
        <v>767</v>
      </c>
    </row>
    <row r="25" spans="1:11">
      <c r="A25" s="184" t="s">
        <v>777</v>
      </c>
      <c r="B25" s="14"/>
      <c r="C25" s="14"/>
      <c r="D25" s="14"/>
      <c r="K25" s="247" t="s">
        <v>778</v>
      </c>
    </row>
    <row r="26" spans="1:11">
      <c r="A26" s="184"/>
    </row>
    <row r="27" spans="1:11">
      <c r="A27" s="425" t="s">
        <v>386</v>
      </c>
      <c r="B27" s="425"/>
      <c r="C27" s="425"/>
      <c r="D27" s="425"/>
      <c r="E27" s="425"/>
      <c r="F27" s="425"/>
      <c r="G27" s="425"/>
      <c r="H27" s="425"/>
      <c r="I27" s="425"/>
      <c r="J27" s="425"/>
      <c r="K27" s="425"/>
    </row>
    <row r="28" spans="1:11">
      <c r="A28" s="376" t="s">
        <v>387</v>
      </c>
      <c r="B28" s="376"/>
      <c r="C28" s="376"/>
      <c r="D28" s="376"/>
      <c r="E28" s="376"/>
      <c r="F28" s="376"/>
      <c r="G28" s="376"/>
      <c r="H28" s="376"/>
      <c r="I28" s="376"/>
      <c r="J28" s="376"/>
      <c r="K28" s="376"/>
    </row>
    <row r="29" spans="1:11">
      <c r="A29" s="418" t="s">
        <v>220</v>
      </c>
      <c r="B29" s="420">
        <v>2014</v>
      </c>
      <c r="C29" s="420">
        <v>2015</v>
      </c>
      <c r="D29" s="420">
        <v>2016</v>
      </c>
      <c r="E29" s="420">
        <v>2017</v>
      </c>
      <c r="F29" s="420">
        <v>2017</v>
      </c>
      <c r="G29" s="420"/>
      <c r="H29" s="420"/>
      <c r="I29" s="420"/>
      <c r="J29" s="355">
        <v>2018</v>
      </c>
      <c r="K29" s="424" t="s">
        <v>379</v>
      </c>
    </row>
    <row r="30" spans="1:11" ht="25.5">
      <c r="A30" s="418"/>
      <c r="B30" s="420"/>
      <c r="C30" s="420"/>
      <c r="D30" s="420"/>
      <c r="E30" s="420"/>
      <c r="F30" s="238" t="s">
        <v>759</v>
      </c>
      <c r="G30" s="238" t="s">
        <v>760</v>
      </c>
      <c r="H30" s="238" t="s">
        <v>761</v>
      </c>
      <c r="I30" s="238" t="s">
        <v>776</v>
      </c>
      <c r="J30" s="238" t="s">
        <v>763</v>
      </c>
      <c r="K30" s="424"/>
    </row>
    <row r="31" spans="1:11">
      <c r="A31" s="48" t="s">
        <v>221</v>
      </c>
      <c r="B31" s="36">
        <v>5871</v>
      </c>
      <c r="C31" s="36">
        <v>5841</v>
      </c>
      <c r="D31" s="36">
        <v>5910</v>
      </c>
      <c r="E31" s="36">
        <v>6505</v>
      </c>
      <c r="F31" s="36">
        <v>6452</v>
      </c>
      <c r="G31" s="36">
        <v>6505</v>
      </c>
      <c r="H31" s="143">
        <v>6505</v>
      </c>
      <c r="I31" s="245" t="s">
        <v>27</v>
      </c>
      <c r="J31" s="36">
        <v>7060</v>
      </c>
      <c r="K31" s="244" t="s">
        <v>380</v>
      </c>
    </row>
    <row r="32" spans="1:11">
      <c r="A32" s="48" t="s">
        <v>222</v>
      </c>
      <c r="B32" s="36">
        <v>17468</v>
      </c>
      <c r="C32" s="36">
        <v>17730</v>
      </c>
      <c r="D32" s="36">
        <v>17835</v>
      </c>
      <c r="E32" s="36">
        <v>20448</v>
      </c>
      <c r="F32" s="36">
        <v>20638</v>
      </c>
      <c r="G32" s="36">
        <v>20448</v>
      </c>
      <c r="H32" s="143">
        <v>20448</v>
      </c>
      <c r="I32" s="245" t="s">
        <v>27</v>
      </c>
      <c r="J32" s="36">
        <v>22377</v>
      </c>
      <c r="K32" s="244" t="s">
        <v>381</v>
      </c>
    </row>
    <row r="33" spans="1:11">
      <c r="A33" s="34" t="s">
        <v>26</v>
      </c>
      <c r="B33" s="51">
        <f>SUM(B31:B32)</f>
        <v>23339</v>
      </c>
      <c r="C33" s="51">
        <f t="shared" ref="C33:H33" si="2">SUM(C31:C32)</f>
        <v>23571</v>
      </c>
      <c r="D33" s="51">
        <f t="shared" si="2"/>
        <v>23745</v>
      </c>
      <c r="E33" s="51">
        <f t="shared" si="2"/>
        <v>26953</v>
      </c>
      <c r="F33" s="51">
        <f t="shared" si="2"/>
        <v>27090</v>
      </c>
      <c r="G33" s="51">
        <f t="shared" si="2"/>
        <v>26953</v>
      </c>
      <c r="H33" s="51">
        <f t="shared" si="2"/>
        <v>26953</v>
      </c>
      <c r="I33" s="246" t="s">
        <v>27</v>
      </c>
      <c r="J33" s="144">
        <f>SUM(J31:J32)</f>
        <v>29437</v>
      </c>
      <c r="K33" s="243" t="s">
        <v>374</v>
      </c>
    </row>
    <row r="34" spans="1:11">
      <c r="A34" s="47" t="s">
        <v>296</v>
      </c>
      <c r="B34" s="46"/>
      <c r="C34" s="46"/>
      <c r="D34" s="46"/>
      <c r="K34" s="241" t="s">
        <v>375</v>
      </c>
    </row>
    <row r="35" spans="1:11">
      <c r="A35" s="184" t="s">
        <v>764</v>
      </c>
      <c r="B35" s="14"/>
      <c r="C35" s="14"/>
      <c r="D35" s="14"/>
      <c r="K35" s="247" t="s">
        <v>765</v>
      </c>
    </row>
    <row r="36" spans="1:11">
      <c r="A36" s="184" t="s">
        <v>766</v>
      </c>
      <c r="B36" s="14"/>
      <c r="C36" s="14"/>
      <c r="D36" s="14"/>
      <c r="K36" s="247" t="s">
        <v>767</v>
      </c>
    </row>
    <row r="37" spans="1:11">
      <c r="A37" s="184" t="s">
        <v>777</v>
      </c>
      <c r="B37" s="14"/>
      <c r="C37" s="14"/>
      <c r="D37" s="14"/>
      <c r="K37" s="247" t="s">
        <v>778</v>
      </c>
    </row>
  </sheetData>
  <mergeCells count="27">
    <mergeCell ref="A27:K27"/>
    <mergeCell ref="A28:K28"/>
    <mergeCell ref="A29:A30"/>
    <mergeCell ref="B29:B30"/>
    <mergeCell ref="C29:C30"/>
    <mergeCell ref="D29:D30"/>
    <mergeCell ref="E29:E30"/>
    <mergeCell ref="F29:I29"/>
    <mergeCell ref="K29:K30"/>
    <mergeCell ref="A15:K15"/>
    <mergeCell ref="A16:K16"/>
    <mergeCell ref="A17:A18"/>
    <mergeCell ref="B17:B18"/>
    <mergeCell ref="C17:C18"/>
    <mergeCell ref="D17:D18"/>
    <mergeCell ref="E17:E18"/>
    <mergeCell ref="F17:I17"/>
    <mergeCell ref="K17:K18"/>
    <mergeCell ref="A1:K1"/>
    <mergeCell ref="A2:K2"/>
    <mergeCell ref="A4:A5"/>
    <mergeCell ref="B4:B5"/>
    <mergeCell ref="C4:C5"/>
    <mergeCell ref="D4:D5"/>
    <mergeCell ref="E4:E5"/>
    <mergeCell ref="F4:I4"/>
    <mergeCell ref="K4:K5"/>
  </mergeCells>
  <hyperlinks>
    <hyperlink ref="J3" location="Content!A1" display="contents"/>
  </hyperlinks>
  <pageMargins left="0.7" right="0.7" top="0.75" bottom="0.75" header="0.3" footer="0.3"/>
  <pageSetup paperSize="9" scale="58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rightToLeft="1" view="pageBreakPreview" zoomScaleNormal="100" zoomScaleSheetLayoutView="100" workbookViewId="0">
      <selection activeCell="A3" sqref="A3"/>
    </sheetView>
  </sheetViews>
  <sheetFormatPr defaultColWidth="9.140625" defaultRowHeight="15"/>
  <cols>
    <col min="1" max="1" width="29.42578125" style="187" customWidth="1"/>
    <col min="2" max="4" width="12.7109375" style="187" customWidth="1"/>
    <col min="5" max="10" width="9.140625" style="187"/>
    <col min="11" max="11" width="28.7109375" style="187" customWidth="1"/>
    <col min="12" max="16384" width="9.140625" style="187"/>
  </cols>
  <sheetData>
    <row r="1" spans="1:11">
      <c r="A1" s="376" t="s">
        <v>292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</row>
    <row r="2" spans="1:11">
      <c r="A2" s="366" t="s">
        <v>388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</row>
    <row r="3" spans="1:11">
      <c r="A3" s="111" t="s">
        <v>193</v>
      </c>
      <c r="B3" s="136"/>
      <c r="C3" s="136"/>
      <c r="D3" s="12"/>
      <c r="E3" s="12"/>
      <c r="F3" s="136"/>
      <c r="J3" s="12" t="s">
        <v>52</v>
      </c>
      <c r="K3" s="248" t="s">
        <v>389</v>
      </c>
    </row>
    <row r="4" spans="1:11">
      <c r="A4" s="426" t="s">
        <v>9</v>
      </c>
      <c r="B4" s="427">
        <v>2014</v>
      </c>
      <c r="C4" s="427">
        <v>2015</v>
      </c>
      <c r="D4" s="427">
        <v>2016</v>
      </c>
      <c r="E4" s="427">
        <v>2017</v>
      </c>
      <c r="F4" s="428">
        <v>2017</v>
      </c>
      <c r="G4" s="428"/>
      <c r="H4" s="428"/>
      <c r="I4" s="428"/>
      <c r="J4" s="226">
        <v>2018</v>
      </c>
      <c r="K4" s="429" t="s">
        <v>390</v>
      </c>
    </row>
    <row r="5" spans="1:11" ht="25.5">
      <c r="A5" s="426"/>
      <c r="B5" s="427"/>
      <c r="C5" s="427"/>
      <c r="D5" s="427"/>
      <c r="E5" s="427"/>
      <c r="F5" s="249" t="s">
        <v>367</v>
      </c>
      <c r="G5" s="249" t="s">
        <v>368</v>
      </c>
      <c r="H5" s="249" t="s">
        <v>369</v>
      </c>
      <c r="I5" s="249" t="s">
        <v>391</v>
      </c>
      <c r="J5" s="249" t="s">
        <v>367</v>
      </c>
      <c r="K5" s="429"/>
    </row>
    <row r="6" spans="1:11" ht="15" customHeight="1">
      <c r="A6" s="250" t="s">
        <v>215</v>
      </c>
      <c r="B6" s="251"/>
      <c r="C6" s="228"/>
      <c r="D6" s="228"/>
      <c r="E6" s="80"/>
      <c r="F6" s="107"/>
      <c r="G6" s="107"/>
      <c r="H6" s="107"/>
      <c r="I6" s="107"/>
      <c r="J6" s="107"/>
      <c r="K6" s="252" t="s">
        <v>371</v>
      </c>
    </row>
    <row r="7" spans="1:11">
      <c r="A7" s="41" t="s">
        <v>99</v>
      </c>
      <c r="B7" s="253">
        <v>33.56185416666667</v>
      </c>
      <c r="C7" s="42">
        <v>34.695833333333333</v>
      </c>
      <c r="D7" s="42">
        <v>33.103472222222223</v>
      </c>
      <c r="E7" s="42">
        <v>34.504081632653055</v>
      </c>
      <c r="F7" s="42">
        <v>26.299999999999997</v>
      </c>
      <c r="G7" s="42">
        <v>38.324999999999996</v>
      </c>
      <c r="H7" s="42">
        <v>35.944444444444436</v>
      </c>
      <c r="I7" s="42">
        <v>30.515384615384615</v>
      </c>
      <c r="J7" s="42">
        <v>27.066666666666674</v>
      </c>
      <c r="K7" s="254" t="s">
        <v>392</v>
      </c>
    </row>
    <row r="8" spans="1:11">
      <c r="A8" s="41" t="s">
        <v>84</v>
      </c>
      <c r="B8" s="255">
        <v>22.070979166666671</v>
      </c>
      <c r="C8" s="44">
        <v>23.712500000000002</v>
      </c>
      <c r="D8" s="44">
        <v>23.590277777777779</v>
      </c>
      <c r="E8" s="44">
        <v>22.732653061224486</v>
      </c>
      <c r="F8" s="44">
        <v>16.691666666666666</v>
      </c>
      <c r="G8" s="44">
        <v>25.316666666666663</v>
      </c>
      <c r="H8" s="44">
        <v>23.863888888888891</v>
      </c>
      <c r="I8" s="44">
        <v>19.599999999999998</v>
      </c>
      <c r="J8" s="44">
        <v>15.258333333333333</v>
      </c>
      <c r="K8" s="254" t="s">
        <v>393</v>
      </c>
    </row>
    <row r="9" spans="1:11" ht="15" customHeight="1">
      <c r="A9" s="256" t="s">
        <v>242</v>
      </c>
      <c r="B9" s="257"/>
      <c r="C9" s="228"/>
      <c r="D9" s="228"/>
      <c r="E9" s="228"/>
      <c r="F9" s="228"/>
      <c r="G9" s="228"/>
      <c r="H9" s="228"/>
      <c r="I9" s="228"/>
      <c r="J9" s="228"/>
      <c r="K9" s="252" t="s">
        <v>394</v>
      </c>
    </row>
    <row r="10" spans="1:11">
      <c r="A10" s="41" t="s">
        <v>99</v>
      </c>
      <c r="B10" s="253">
        <v>34.916537037037024</v>
      </c>
      <c r="C10" s="42">
        <v>35.817592592592597</v>
      </c>
      <c r="D10" s="42">
        <v>35.956312957875461</v>
      </c>
      <c r="E10" s="42">
        <v>35.976851851851855</v>
      </c>
      <c r="F10" s="42">
        <v>27.159259259259258</v>
      </c>
      <c r="G10" s="42">
        <v>41.68666666666666</v>
      </c>
      <c r="H10" s="42">
        <v>37.135064935064939</v>
      </c>
      <c r="I10" s="42">
        <v>31.525925925925918</v>
      </c>
      <c r="J10" s="42">
        <v>28.536666666666669</v>
      </c>
      <c r="K10" s="254" t="s">
        <v>392</v>
      </c>
    </row>
    <row r="11" spans="1:11">
      <c r="A11" s="41" t="s">
        <v>84</v>
      </c>
      <c r="B11" s="255">
        <v>21.309024305555567</v>
      </c>
      <c r="C11" s="44">
        <v>22.386111111111109</v>
      </c>
      <c r="D11" s="44">
        <v>21.841100045787545</v>
      </c>
      <c r="E11" s="44">
        <v>22.525000000000002</v>
      </c>
      <c r="F11" s="44">
        <v>15.555555555555555</v>
      </c>
      <c r="G11" s="44">
        <v>25.873333333333328</v>
      </c>
      <c r="H11" s="44">
        <v>23.603896103896108</v>
      </c>
      <c r="I11" s="44">
        <v>18.5</v>
      </c>
      <c r="J11" s="44">
        <v>14.616666666666671</v>
      </c>
      <c r="K11" s="254" t="s">
        <v>393</v>
      </c>
    </row>
    <row r="12" spans="1:11" ht="15" customHeight="1">
      <c r="A12" s="256" t="s">
        <v>243</v>
      </c>
      <c r="B12" s="257"/>
      <c r="C12" s="228"/>
      <c r="D12" s="228"/>
      <c r="E12" s="228"/>
      <c r="F12" s="228"/>
      <c r="G12" s="228"/>
      <c r="H12" s="228"/>
      <c r="I12" s="228"/>
      <c r="J12" s="228"/>
      <c r="K12" s="252" t="s">
        <v>395</v>
      </c>
    </row>
    <row r="13" spans="1:11">
      <c r="A13" s="41" t="s">
        <v>99</v>
      </c>
      <c r="B13" s="41">
        <v>35.24229444444444</v>
      </c>
      <c r="C13" s="41">
        <v>35.972222222222229</v>
      </c>
      <c r="D13" s="41">
        <v>35.406250000000007</v>
      </c>
      <c r="E13" s="41">
        <v>36.201388888888893</v>
      </c>
      <c r="F13" s="41">
        <v>27.388888888888893</v>
      </c>
      <c r="G13" s="41">
        <v>40.116666666666667</v>
      </c>
      <c r="H13" s="41">
        <v>38.006896551724147</v>
      </c>
      <c r="I13" s="41">
        <v>32.055555555555557</v>
      </c>
      <c r="J13" s="41">
        <v>28.333333333333329</v>
      </c>
      <c r="K13" s="254" t="s">
        <v>392</v>
      </c>
    </row>
    <row r="14" spans="1:11">
      <c r="A14" s="41" t="s">
        <v>84</v>
      </c>
      <c r="B14" s="43">
        <v>21.497230555555561</v>
      </c>
      <c r="C14" s="43">
        <v>22.259444444444441</v>
      </c>
      <c r="D14" s="43">
        <v>21.500694444444449</v>
      </c>
      <c r="E14" s="43">
        <v>22.062500000000004</v>
      </c>
      <c r="F14" s="43">
        <v>15.116666666666667</v>
      </c>
      <c r="G14" s="43">
        <v>25.355555555555558</v>
      </c>
      <c r="H14" s="43">
        <v>23.637931034482758</v>
      </c>
      <c r="I14" s="43">
        <v>18.511111111111109</v>
      </c>
      <c r="J14" s="43">
        <v>14.1</v>
      </c>
      <c r="K14" s="254" t="s">
        <v>393</v>
      </c>
    </row>
    <row r="15" spans="1:11" ht="15" customHeight="1">
      <c r="A15" s="256" t="s">
        <v>83</v>
      </c>
      <c r="B15" s="251"/>
      <c r="C15" s="80"/>
      <c r="D15" s="80"/>
      <c r="E15" s="80"/>
      <c r="F15" s="80"/>
      <c r="G15" s="80"/>
      <c r="H15" s="80"/>
      <c r="I15" s="80"/>
      <c r="J15" s="80"/>
      <c r="K15" s="252" t="s">
        <v>396</v>
      </c>
    </row>
    <row r="16" spans="1:11">
      <c r="A16" s="41" t="s">
        <v>99</v>
      </c>
      <c r="B16" s="41">
        <v>31.891625000000001</v>
      </c>
      <c r="C16" s="41">
        <v>33.27152777777777</v>
      </c>
      <c r="D16" s="41">
        <v>32.283333333333331</v>
      </c>
      <c r="E16" s="41">
        <v>33.047222222222224</v>
      </c>
      <c r="F16" s="41">
        <v>24.011111111111109</v>
      </c>
      <c r="G16" s="41">
        <v>37.56666666666667</v>
      </c>
      <c r="H16" s="41">
        <v>34.092592592592581</v>
      </c>
      <c r="I16" s="41">
        <v>29.911111111111115</v>
      </c>
      <c r="J16" s="41">
        <v>25.777777777777779</v>
      </c>
      <c r="K16" s="254" t="s">
        <v>392</v>
      </c>
    </row>
    <row r="17" spans="1:11">
      <c r="A17" s="89" t="s">
        <v>84</v>
      </c>
      <c r="B17" s="88">
        <v>24.04858333333333</v>
      </c>
      <c r="C17" s="88">
        <v>24.12222222222222</v>
      </c>
      <c r="D17" s="88">
        <v>23.887500000000003</v>
      </c>
      <c r="E17" s="88">
        <v>24.236111111111104</v>
      </c>
      <c r="F17" s="88">
        <v>17.111111111111111</v>
      </c>
      <c r="G17" s="88">
        <v>26.266666666666662</v>
      </c>
      <c r="H17" s="88">
        <v>24.818518518518516</v>
      </c>
      <c r="I17" s="88">
        <v>22.488888888888891</v>
      </c>
      <c r="J17" s="88">
        <v>16.977777777777778</v>
      </c>
      <c r="K17" s="258" t="s">
        <v>393</v>
      </c>
    </row>
    <row r="18" spans="1:11">
      <c r="A18" s="47" t="s">
        <v>273</v>
      </c>
      <c r="B18" s="40"/>
      <c r="C18" s="40"/>
      <c r="D18" s="40"/>
      <c r="E18" s="42"/>
      <c r="F18" s="42"/>
      <c r="G18" s="42"/>
      <c r="H18" s="42"/>
      <c r="I18" s="42"/>
      <c r="J18" s="42"/>
      <c r="K18" s="259" t="s">
        <v>397</v>
      </c>
    </row>
    <row r="19" spans="1:11">
      <c r="A19" s="1"/>
      <c r="B19" s="251"/>
      <c r="C19" s="228"/>
      <c r="D19" s="228"/>
      <c r="E19" s="80"/>
      <c r="F19" s="107"/>
      <c r="G19" s="107"/>
      <c r="H19" s="107"/>
      <c r="I19" s="107"/>
      <c r="J19" s="107"/>
      <c r="K19" s="1"/>
    </row>
    <row r="20" spans="1:11">
      <c r="A20" s="1"/>
      <c r="B20" s="253"/>
      <c r="C20" s="42"/>
      <c r="D20" s="42"/>
      <c r="E20" s="42"/>
      <c r="F20" s="42"/>
      <c r="G20" s="42"/>
      <c r="H20" s="42"/>
      <c r="I20" s="42"/>
      <c r="J20" s="42"/>
      <c r="K20" s="1"/>
    </row>
    <row r="21" spans="1:11">
      <c r="A21" s="1"/>
      <c r="B21" s="260"/>
      <c r="C21" s="261"/>
      <c r="D21" s="261"/>
      <c r="E21" s="261"/>
      <c r="F21" s="261"/>
      <c r="G21" s="261"/>
      <c r="H21" s="261"/>
      <c r="I21" s="261"/>
      <c r="J21" s="261"/>
      <c r="K21" s="1"/>
    </row>
    <row r="22" spans="1:11">
      <c r="A22" s="1"/>
      <c r="B22" s="257"/>
      <c r="C22" s="228"/>
      <c r="D22" s="228"/>
      <c r="E22" s="228"/>
      <c r="F22" s="228"/>
      <c r="G22" s="228"/>
      <c r="H22" s="228"/>
      <c r="I22" s="228"/>
      <c r="J22" s="228"/>
      <c r="K22" s="1"/>
    </row>
    <row r="23" spans="1:11">
      <c r="A23" s="1"/>
      <c r="B23" s="253"/>
      <c r="C23" s="42"/>
      <c r="D23" s="42"/>
      <c r="E23" s="42"/>
      <c r="F23" s="42"/>
      <c r="G23" s="42"/>
      <c r="H23" s="42"/>
      <c r="I23" s="42"/>
      <c r="J23" s="42"/>
      <c r="K23" s="1"/>
    </row>
    <row r="24" spans="1:11">
      <c r="A24" s="1"/>
      <c r="B24" s="260"/>
      <c r="C24" s="261"/>
      <c r="D24" s="261"/>
      <c r="E24" s="261"/>
      <c r="F24" s="261"/>
      <c r="G24" s="261"/>
      <c r="H24" s="261"/>
      <c r="I24" s="261"/>
      <c r="J24" s="261"/>
      <c r="K24" s="1"/>
    </row>
    <row r="25" spans="1:11">
      <c r="A25" s="1"/>
      <c r="B25" s="257"/>
      <c r="C25" s="228"/>
      <c r="D25" s="228"/>
      <c r="E25" s="228"/>
      <c r="F25" s="228"/>
      <c r="G25" s="228"/>
      <c r="H25" s="228"/>
      <c r="I25" s="228"/>
      <c r="J25" s="228"/>
      <c r="K25" s="1"/>
    </row>
    <row r="26" spans="1:11">
      <c r="A26" s="1"/>
      <c r="B26" s="41"/>
      <c r="C26" s="41"/>
      <c r="D26" s="41"/>
      <c r="E26" s="41"/>
      <c r="F26" s="41"/>
      <c r="G26" s="41"/>
      <c r="H26" s="41"/>
      <c r="I26" s="41"/>
      <c r="J26" s="41"/>
      <c r="K26" s="1"/>
    </row>
    <row r="27" spans="1:11">
      <c r="A27" s="1"/>
      <c r="B27" s="262"/>
      <c r="C27" s="262"/>
      <c r="D27" s="262"/>
      <c r="E27" s="262"/>
      <c r="F27" s="262"/>
      <c r="G27" s="262"/>
      <c r="H27" s="262"/>
      <c r="I27" s="262"/>
      <c r="J27" s="262"/>
      <c r="K27" s="1"/>
    </row>
    <row r="28" spans="1:11">
      <c r="A28" s="1"/>
      <c r="B28" s="251"/>
      <c r="C28" s="80"/>
      <c r="D28" s="80"/>
      <c r="E28" s="80"/>
      <c r="F28" s="80"/>
      <c r="G28" s="80"/>
      <c r="H28" s="80"/>
      <c r="I28" s="80"/>
      <c r="J28" s="80"/>
      <c r="K28" s="1"/>
    </row>
    <row r="29" spans="1:11">
      <c r="A29" s="1"/>
      <c r="B29" s="41"/>
      <c r="C29" s="41"/>
      <c r="D29" s="41"/>
      <c r="E29" s="41"/>
      <c r="F29" s="41"/>
      <c r="G29" s="41"/>
      <c r="H29" s="41"/>
      <c r="I29" s="41"/>
      <c r="J29" s="41"/>
      <c r="K29" s="1"/>
    </row>
    <row r="30" spans="1:11">
      <c r="A30" s="1"/>
      <c r="B30" s="262"/>
      <c r="C30" s="262"/>
      <c r="D30" s="262"/>
      <c r="E30" s="262"/>
      <c r="F30" s="262"/>
      <c r="G30" s="262"/>
      <c r="H30" s="262"/>
      <c r="I30" s="262"/>
      <c r="J30" s="262"/>
      <c r="K30" s="1"/>
    </row>
    <row r="31" spans="1:11">
      <c r="A31" s="1"/>
      <c r="B31" s="263"/>
      <c r="C31" s="263"/>
      <c r="D31" s="263"/>
      <c r="E31" s="263"/>
      <c r="F31" s="263"/>
      <c r="G31" s="263"/>
      <c r="H31" s="263"/>
      <c r="I31" s="263"/>
      <c r="J31" s="263"/>
      <c r="K31" s="1"/>
    </row>
    <row r="32" spans="1:11">
      <c r="A32" s="1"/>
      <c r="B32" s="263"/>
      <c r="C32" s="263"/>
      <c r="D32" s="263"/>
      <c r="E32" s="263"/>
      <c r="F32" s="263"/>
      <c r="G32" s="263"/>
      <c r="H32" s="263"/>
      <c r="I32" s="263"/>
      <c r="J32" s="263"/>
      <c r="K32" s="1"/>
    </row>
    <row r="33" spans="1:11">
      <c r="A33" s="1"/>
      <c r="B33" s="263"/>
      <c r="C33" s="263"/>
      <c r="D33" s="263"/>
      <c r="E33" s="263"/>
      <c r="F33" s="263"/>
      <c r="G33" s="263"/>
      <c r="H33" s="263"/>
      <c r="I33" s="263"/>
      <c r="J33" s="263"/>
      <c r="K33" s="1"/>
    </row>
    <row r="34" spans="1:11">
      <c r="A34" s="1"/>
      <c r="B34" s="263"/>
      <c r="C34" s="263"/>
      <c r="D34" s="263"/>
      <c r="E34" s="263"/>
      <c r="F34" s="263"/>
      <c r="G34" s="263"/>
      <c r="H34" s="263"/>
      <c r="I34" s="263"/>
      <c r="J34" s="263"/>
      <c r="K34" s="1"/>
    </row>
    <row r="35" spans="1:11">
      <c r="A35" s="1"/>
      <c r="B35" s="263"/>
      <c r="C35" s="263"/>
      <c r="D35" s="263"/>
      <c r="E35" s="263"/>
      <c r="F35" s="263"/>
      <c r="G35" s="263"/>
      <c r="H35" s="263"/>
      <c r="I35" s="263"/>
      <c r="J35" s="263"/>
      <c r="K35" s="1"/>
    </row>
    <row r="36" spans="1:11">
      <c r="A36" s="1"/>
      <c r="B36" s="263"/>
      <c r="C36" s="263"/>
      <c r="D36" s="263"/>
      <c r="E36" s="263"/>
      <c r="F36" s="263"/>
      <c r="G36" s="263"/>
      <c r="H36" s="263"/>
      <c r="I36" s="263"/>
      <c r="J36" s="263"/>
      <c r="K36" s="1"/>
    </row>
    <row r="37" spans="1:11">
      <c r="A37" s="1"/>
      <c r="B37" s="263"/>
      <c r="C37" s="263"/>
      <c r="D37" s="263"/>
      <c r="E37" s="263"/>
      <c r="F37" s="263"/>
      <c r="G37" s="263"/>
      <c r="H37" s="263"/>
      <c r="I37" s="263"/>
      <c r="J37" s="263"/>
      <c r="K37" s="1"/>
    </row>
    <row r="38" spans="1:11">
      <c r="A38" s="1"/>
      <c r="B38" s="263"/>
      <c r="C38" s="263"/>
      <c r="D38" s="263"/>
      <c r="E38" s="263"/>
      <c r="F38" s="263"/>
      <c r="G38" s="263"/>
      <c r="H38" s="263"/>
      <c r="I38" s="263"/>
      <c r="J38" s="263"/>
      <c r="K38" s="1"/>
    </row>
    <row r="39" spans="1:11">
      <c r="A39" s="1"/>
      <c r="B39" s="263"/>
      <c r="C39" s="263"/>
      <c r="D39" s="263"/>
      <c r="E39" s="263"/>
      <c r="F39" s="263"/>
      <c r="G39" s="263"/>
      <c r="H39" s="263"/>
      <c r="I39" s="263"/>
      <c r="J39" s="263"/>
      <c r="K39" s="1"/>
    </row>
    <row r="40" spans="1:11">
      <c r="A40" s="1"/>
      <c r="B40" s="263"/>
      <c r="C40" s="263"/>
      <c r="D40" s="263"/>
      <c r="E40" s="263"/>
      <c r="F40" s="263"/>
      <c r="G40" s="263"/>
      <c r="H40" s="263"/>
      <c r="I40" s="263"/>
      <c r="J40" s="263"/>
      <c r="K40" s="1"/>
    </row>
    <row r="41" spans="1:11">
      <c r="A41" s="1"/>
      <c r="B41" s="263"/>
      <c r="C41" s="263"/>
      <c r="D41" s="263"/>
      <c r="E41" s="263"/>
      <c r="F41" s="263"/>
      <c r="G41" s="263"/>
      <c r="H41" s="263"/>
      <c r="I41" s="263"/>
      <c r="J41" s="263"/>
      <c r="K41" s="1"/>
    </row>
    <row r="42" spans="1:11">
      <c r="A42" s="1"/>
      <c r="B42" s="263"/>
      <c r="C42" s="263"/>
      <c r="D42" s="263"/>
      <c r="E42" s="263"/>
      <c r="F42" s="263"/>
      <c r="G42" s="263"/>
      <c r="H42" s="263"/>
      <c r="I42" s="263"/>
      <c r="J42" s="263"/>
      <c r="K42" s="1"/>
    </row>
    <row r="43" spans="1:11">
      <c r="A43" s="1"/>
      <c r="B43" s="263"/>
      <c r="C43" s="263"/>
      <c r="D43" s="263"/>
      <c r="E43" s="263"/>
      <c r="F43" s="263"/>
      <c r="G43" s="263"/>
      <c r="H43" s="263"/>
      <c r="I43" s="263"/>
      <c r="J43" s="263"/>
      <c r="K43" s="1"/>
    </row>
    <row r="44" spans="1:11">
      <c r="A44" s="1"/>
      <c r="B44" s="263"/>
      <c r="C44" s="263"/>
      <c r="D44" s="263"/>
      <c r="E44" s="263"/>
      <c r="F44" s="263"/>
      <c r="G44" s="263"/>
      <c r="H44" s="263"/>
      <c r="I44" s="263"/>
      <c r="J44" s="263"/>
      <c r="K44" s="1"/>
    </row>
    <row r="45" spans="1:11">
      <c r="A45" s="1"/>
      <c r="B45" s="263"/>
      <c r="C45" s="263"/>
      <c r="D45" s="263"/>
      <c r="E45" s="263"/>
      <c r="F45" s="263"/>
      <c r="G45" s="263"/>
      <c r="H45" s="263"/>
      <c r="I45" s="263"/>
      <c r="J45" s="263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</sheetData>
  <mergeCells count="9">
    <mergeCell ref="A1:K1"/>
    <mergeCell ref="A2:K2"/>
    <mergeCell ref="A4:A5"/>
    <mergeCell ref="B4:B5"/>
    <mergeCell ref="C4:C5"/>
    <mergeCell ref="D4:D5"/>
    <mergeCell ref="E4:E5"/>
    <mergeCell ref="F4:I4"/>
    <mergeCell ref="K4:K5"/>
  </mergeCells>
  <hyperlinks>
    <hyperlink ref="J3" location="Content!A1" display="contents"/>
  </hyperlinks>
  <pageMargins left="0.7" right="0.7" top="0.75" bottom="0.75" header="0.3" footer="0.3"/>
  <pageSetup paperSize="9" scale="43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rightToLeft="1" view="pageBreakPreview" zoomScale="115" zoomScaleNormal="100" zoomScaleSheetLayoutView="115" workbookViewId="0">
      <selection activeCell="A3" sqref="A3"/>
    </sheetView>
  </sheetViews>
  <sheetFormatPr defaultColWidth="9.140625" defaultRowHeight="15"/>
  <cols>
    <col min="1" max="1" width="22.5703125" style="187" bestFit="1" customWidth="1"/>
    <col min="2" max="10" width="9.140625" style="187"/>
    <col min="11" max="11" width="27.140625" style="187" customWidth="1"/>
    <col min="12" max="16384" width="9.140625" style="187"/>
  </cols>
  <sheetData>
    <row r="1" spans="1:11">
      <c r="A1" s="376" t="s">
        <v>398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</row>
    <row r="2" spans="1:11">
      <c r="A2" s="376" t="s">
        <v>399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</row>
    <row r="3" spans="1:11">
      <c r="A3" s="111" t="s">
        <v>194</v>
      </c>
      <c r="B3" s="136"/>
      <c r="C3" s="136"/>
      <c r="D3" s="136"/>
      <c r="E3" s="12"/>
      <c r="F3" s="12"/>
      <c r="G3" s="12"/>
      <c r="H3" s="136"/>
      <c r="J3" s="12" t="s">
        <v>52</v>
      </c>
      <c r="K3" s="248" t="s">
        <v>400</v>
      </c>
    </row>
    <row r="4" spans="1:11">
      <c r="A4" s="426" t="s">
        <v>9</v>
      </c>
      <c r="B4" s="427">
        <v>2014</v>
      </c>
      <c r="C4" s="427">
        <v>2015</v>
      </c>
      <c r="D4" s="427">
        <v>2016</v>
      </c>
      <c r="E4" s="427">
        <v>2017</v>
      </c>
      <c r="F4" s="430">
        <v>2017</v>
      </c>
      <c r="G4" s="430"/>
      <c r="H4" s="430"/>
      <c r="I4" s="430"/>
      <c r="J4" s="27">
        <v>2018</v>
      </c>
      <c r="K4" s="429" t="s">
        <v>390</v>
      </c>
    </row>
    <row r="5" spans="1:11" ht="25.5">
      <c r="A5" s="426"/>
      <c r="B5" s="427"/>
      <c r="C5" s="427"/>
      <c r="D5" s="427"/>
      <c r="E5" s="427"/>
      <c r="F5" s="249" t="s">
        <v>367</v>
      </c>
      <c r="G5" s="249" t="s">
        <v>368</v>
      </c>
      <c r="H5" s="249" t="s">
        <v>369</v>
      </c>
      <c r="I5" s="249" t="s">
        <v>391</v>
      </c>
      <c r="J5" s="249" t="s">
        <v>367</v>
      </c>
      <c r="K5" s="429"/>
    </row>
    <row r="6" spans="1:11" ht="15" customHeight="1">
      <c r="A6" s="227" t="s">
        <v>245</v>
      </c>
      <c r="B6" s="228"/>
      <c r="C6" s="228"/>
      <c r="D6" s="228"/>
      <c r="E6" s="80"/>
      <c r="F6" s="107"/>
      <c r="G6" s="107"/>
      <c r="H6" s="107"/>
      <c r="I6" s="107"/>
      <c r="J6" s="107"/>
      <c r="K6" s="252" t="s">
        <v>371</v>
      </c>
    </row>
    <row r="7" spans="1:11">
      <c r="A7" s="41" t="s">
        <v>85</v>
      </c>
      <c r="B7" s="41">
        <v>18.3</v>
      </c>
      <c r="C7" s="41" t="s">
        <v>27</v>
      </c>
      <c r="D7" s="41" t="s">
        <v>27</v>
      </c>
      <c r="E7" s="45">
        <v>31</v>
      </c>
      <c r="F7" s="45">
        <v>31</v>
      </c>
      <c r="G7" s="82" t="s">
        <v>27</v>
      </c>
      <c r="H7" s="82">
        <v>0.6</v>
      </c>
      <c r="I7" s="43">
        <v>1.4</v>
      </c>
      <c r="J7" s="43">
        <v>7.6</v>
      </c>
      <c r="K7" s="254" t="s">
        <v>401</v>
      </c>
    </row>
    <row r="8" spans="1:11">
      <c r="A8" s="41" t="s">
        <v>86</v>
      </c>
      <c r="B8" s="43">
        <v>88.33</v>
      </c>
      <c r="C8" s="43">
        <v>40.19</v>
      </c>
      <c r="D8" s="43">
        <v>33.486666666666665</v>
      </c>
      <c r="E8" s="45">
        <v>19.440833333333334</v>
      </c>
      <c r="F8" s="45">
        <v>18.272499999999997</v>
      </c>
      <c r="G8" s="82" t="s">
        <v>27</v>
      </c>
      <c r="H8" s="45">
        <v>0.6</v>
      </c>
      <c r="I8" s="43">
        <v>0.56833333333333347</v>
      </c>
      <c r="J8" s="43">
        <v>2.5681818181818179</v>
      </c>
      <c r="K8" s="254" t="s">
        <v>402</v>
      </c>
    </row>
    <row r="9" spans="1:11" ht="15" customHeight="1">
      <c r="A9" s="227" t="s">
        <v>242</v>
      </c>
      <c r="B9" s="228"/>
      <c r="C9" s="228"/>
      <c r="D9" s="228"/>
      <c r="E9" s="80"/>
      <c r="F9" s="227"/>
      <c r="G9" s="227"/>
      <c r="H9" s="227"/>
      <c r="I9" s="107"/>
      <c r="J9" s="107"/>
      <c r="K9" s="252" t="s">
        <v>394</v>
      </c>
    </row>
    <row r="10" spans="1:11">
      <c r="A10" s="41" t="s">
        <v>85</v>
      </c>
      <c r="B10" s="41">
        <v>76.8</v>
      </c>
      <c r="C10" s="41" t="s">
        <v>27</v>
      </c>
      <c r="D10" s="41" t="s">
        <v>27</v>
      </c>
      <c r="E10" s="45">
        <v>84.2</v>
      </c>
      <c r="F10" s="82">
        <v>84.2</v>
      </c>
      <c r="G10" s="82">
        <v>9.6999999999999993</v>
      </c>
      <c r="H10" s="45">
        <v>12.5</v>
      </c>
      <c r="I10" s="43">
        <v>45.2</v>
      </c>
      <c r="J10" s="43">
        <v>7.6</v>
      </c>
      <c r="K10" s="254" t="s">
        <v>401</v>
      </c>
    </row>
    <row r="11" spans="1:11">
      <c r="A11" s="41" t="s">
        <v>86</v>
      </c>
      <c r="B11" s="43">
        <v>88.81</v>
      </c>
      <c r="C11" s="43">
        <v>359.15999999999997</v>
      </c>
      <c r="D11" s="43">
        <v>311.5</v>
      </c>
      <c r="E11" s="45">
        <v>45.836866096866096</v>
      </c>
      <c r="F11" s="85">
        <v>27.598888888888887</v>
      </c>
      <c r="G11" s="85">
        <v>11.6</v>
      </c>
      <c r="H11" s="45">
        <v>2.8525925925925923</v>
      </c>
      <c r="I11" s="43">
        <v>3.7853846153846153</v>
      </c>
      <c r="J11" s="43">
        <v>1.0640000000000001</v>
      </c>
      <c r="K11" s="254" t="s">
        <v>402</v>
      </c>
    </row>
    <row r="12" spans="1:11" ht="15" customHeight="1">
      <c r="A12" s="227" t="s">
        <v>243</v>
      </c>
      <c r="B12" s="80"/>
      <c r="C12" s="80"/>
      <c r="D12" s="80"/>
      <c r="E12" s="80"/>
      <c r="F12" s="227"/>
      <c r="G12" s="227"/>
      <c r="H12" s="227"/>
      <c r="I12" s="107"/>
      <c r="J12" s="107"/>
      <c r="K12" s="252" t="s">
        <v>395</v>
      </c>
    </row>
    <row r="13" spans="1:11">
      <c r="A13" s="41" t="s">
        <v>85</v>
      </c>
      <c r="B13" s="41">
        <v>8.8000000000000007</v>
      </c>
      <c r="C13" s="41" t="s">
        <v>27</v>
      </c>
      <c r="D13" s="41" t="s">
        <v>27</v>
      </c>
      <c r="E13" s="45">
        <v>31</v>
      </c>
      <c r="F13" s="82">
        <v>31</v>
      </c>
      <c r="G13" s="82" t="s">
        <v>27</v>
      </c>
      <c r="H13" s="45">
        <v>28.9</v>
      </c>
      <c r="I13" s="43">
        <v>23.8</v>
      </c>
      <c r="J13" s="43">
        <v>3</v>
      </c>
      <c r="K13" s="254" t="s">
        <v>401</v>
      </c>
    </row>
    <row r="14" spans="1:11">
      <c r="A14" s="41" t="s">
        <v>86</v>
      </c>
      <c r="B14" s="43">
        <v>9</v>
      </c>
      <c r="C14" s="43">
        <v>34.799999999999997</v>
      </c>
      <c r="D14" s="43">
        <v>113.6</v>
      </c>
      <c r="E14" s="45">
        <v>21.36877394636015</v>
      </c>
      <c r="F14" s="45">
        <v>13.71111111111111</v>
      </c>
      <c r="G14" s="82" t="s">
        <v>27</v>
      </c>
      <c r="H14" s="45">
        <v>5.2465517241379303</v>
      </c>
      <c r="I14" s="43">
        <v>2.411111111111111</v>
      </c>
      <c r="J14" s="43">
        <v>0.61333333333333329</v>
      </c>
      <c r="K14" s="254" t="s">
        <v>402</v>
      </c>
    </row>
    <row r="15" spans="1:11" ht="15" customHeight="1">
      <c r="A15" s="227" t="s">
        <v>83</v>
      </c>
      <c r="B15" s="228"/>
      <c r="C15" s="228"/>
      <c r="D15" s="228"/>
      <c r="E15" s="80"/>
      <c r="F15" s="227"/>
      <c r="G15" s="227"/>
      <c r="H15" s="227"/>
      <c r="I15" s="107"/>
      <c r="J15" s="107"/>
      <c r="K15" s="252" t="s">
        <v>396</v>
      </c>
    </row>
    <row r="16" spans="1:11">
      <c r="A16" s="41" t="s">
        <v>85</v>
      </c>
      <c r="B16" s="41">
        <v>9.6</v>
      </c>
      <c r="C16" s="42" t="s">
        <v>27</v>
      </c>
      <c r="D16" s="41" t="s">
        <v>27</v>
      </c>
      <c r="E16" s="82">
        <v>50</v>
      </c>
      <c r="F16" s="82">
        <v>50</v>
      </c>
      <c r="G16" s="82" t="s">
        <v>27</v>
      </c>
      <c r="H16" s="82">
        <v>0.4</v>
      </c>
      <c r="I16" s="43">
        <v>2.6</v>
      </c>
      <c r="J16" s="43">
        <v>16</v>
      </c>
      <c r="K16" s="254" t="s">
        <v>401</v>
      </c>
    </row>
    <row r="17" spans="1:11">
      <c r="A17" s="89" t="s">
        <v>86</v>
      </c>
      <c r="B17" s="88">
        <v>19.600000000000001</v>
      </c>
      <c r="C17" s="88">
        <v>99.7</v>
      </c>
      <c r="D17" s="88">
        <v>43.136666666666663</v>
      </c>
      <c r="E17" s="88">
        <v>36.601111111111116</v>
      </c>
      <c r="F17" s="88">
        <v>35.867777777777782</v>
      </c>
      <c r="G17" s="88" t="s">
        <v>27</v>
      </c>
      <c r="H17" s="88">
        <v>0.4</v>
      </c>
      <c r="I17" s="88">
        <v>0.33333333333333331</v>
      </c>
      <c r="J17" s="88">
        <v>4.844444444444445</v>
      </c>
      <c r="K17" s="254" t="s">
        <v>402</v>
      </c>
    </row>
    <row r="18" spans="1:11">
      <c r="A18" s="47" t="s">
        <v>273</v>
      </c>
      <c r="B18" s="40"/>
      <c r="C18" s="40"/>
      <c r="D18" s="40"/>
      <c r="E18" s="40"/>
      <c r="F18" s="40"/>
      <c r="K18" s="259" t="s">
        <v>397</v>
      </c>
    </row>
  </sheetData>
  <mergeCells count="9">
    <mergeCell ref="A1:K1"/>
    <mergeCell ref="A2:K2"/>
    <mergeCell ref="A4:A5"/>
    <mergeCell ref="B4:B5"/>
    <mergeCell ref="C4:C5"/>
    <mergeCell ref="D4:D5"/>
    <mergeCell ref="E4:E5"/>
    <mergeCell ref="F4:I4"/>
    <mergeCell ref="K4:K5"/>
  </mergeCells>
  <hyperlinks>
    <hyperlink ref="J3" location="Content!A1" display="contents"/>
  </hyperlinks>
  <pageMargins left="0.7" right="0.7" top="0.75" bottom="0.75" header="0.3" footer="0.3"/>
  <pageSetup paperSize="9" scale="6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rightToLeft="1" view="pageBreakPreview" zoomScaleNormal="100" zoomScaleSheetLayoutView="100" workbookViewId="0">
      <selection activeCell="A3" sqref="A3"/>
    </sheetView>
  </sheetViews>
  <sheetFormatPr defaultColWidth="9.140625" defaultRowHeight="15"/>
  <cols>
    <col min="1" max="1" width="22.5703125" style="187" bestFit="1" customWidth="1"/>
    <col min="2" max="9" width="9.140625" style="187"/>
    <col min="10" max="10" width="8.28515625" style="187" customWidth="1"/>
    <col min="11" max="11" width="22.42578125" style="187" customWidth="1"/>
    <col min="12" max="16384" width="9.140625" style="187"/>
  </cols>
  <sheetData>
    <row r="1" spans="1:12">
      <c r="A1" s="376" t="s">
        <v>403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</row>
    <row r="2" spans="1:12">
      <c r="A2" s="376" t="s">
        <v>404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93"/>
    </row>
    <row r="3" spans="1:12">
      <c r="A3" s="111" t="s">
        <v>195</v>
      </c>
      <c r="B3" s="136"/>
      <c r="C3" s="136"/>
      <c r="D3" s="136"/>
      <c r="E3" s="136"/>
      <c r="F3" s="12"/>
      <c r="J3" s="264" t="s">
        <v>52</v>
      </c>
      <c r="K3" s="248" t="s">
        <v>405</v>
      </c>
    </row>
    <row r="4" spans="1:12">
      <c r="A4" s="426" t="s">
        <v>9</v>
      </c>
      <c r="B4" s="427">
        <v>2014</v>
      </c>
      <c r="C4" s="427">
        <v>2015</v>
      </c>
      <c r="D4" s="427">
        <v>2016</v>
      </c>
      <c r="E4" s="427">
        <v>2017</v>
      </c>
      <c r="F4" s="431">
        <v>2017</v>
      </c>
      <c r="G4" s="431"/>
      <c r="H4" s="431"/>
      <c r="I4" s="431"/>
      <c r="J4" s="265">
        <v>2018</v>
      </c>
      <c r="K4" s="429" t="s">
        <v>390</v>
      </c>
    </row>
    <row r="5" spans="1:12" ht="25.5">
      <c r="A5" s="426"/>
      <c r="B5" s="427"/>
      <c r="C5" s="427"/>
      <c r="D5" s="427"/>
      <c r="E5" s="427"/>
      <c r="F5" s="249" t="s">
        <v>367</v>
      </c>
      <c r="G5" s="249" t="s">
        <v>368</v>
      </c>
      <c r="H5" s="249" t="s">
        <v>369</v>
      </c>
      <c r="I5" s="249" t="s">
        <v>391</v>
      </c>
      <c r="J5" s="249" t="s">
        <v>367</v>
      </c>
      <c r="K5" s="429"/>
    </row>
    <row r="6" spans="1:12" ht="15" customHeight="1">
      <c r="A6" s="227" t="s">
        <v>215</v>
      </c>
      <c r="B6" s="80"/>
      <c r="C6" s="80"/>
      <c r="D6" s="80"/>
      <c r="E6" s="80"/>
      <c r="F6" s="107"/>
      <c r="G6" s="107"/>
      <c r="H6" s="107"/>
      <c r="I6" s="107"/>
      <c r="J6" s="107"/>
      <c r="K6" s="266" t="s">
        <v>371</v>
      </c>
    </row>
    <row r="7" spans="1:12">
      <c r="A7" s="41" t="s">
        <v>87</v>
      </c>
      <c r="B7" s="41">
        <v>10.895833333333334</v>
      </c>
      <c r="C7" s="41">
        <v>12.708333333333334</v>
      </c>
      <c r="D7" s="41">
        <v>12.3680555555556</v>
      </c>
      <c r="E7" s="41">
        <v>12.714285714285714</v>
      </c>
      <c r="F7" s="41">
        <v>13.916666666666666</v>
      </c>
      <c r="G7" s="41">
        <v>12.833333333333334</v>
      </c>
      <c r="H7" s="41">
        <v>13.166666666666666</v>
      </c>
      <c r="I7" s="41">
        <v>11.076923076923077</v>
      </c>
      <c r="J7" s="41">
        <v>11</v>
      </c>
      <c r="K7" s="254" t="s">
        <v>406</v>
      </c>
    </row>
    <row r="8" spans="1:12">
      <c r="A8" s="41" t="s">
        <v>88</v>
      </c>
      <c r="B8" s="43">
        <v>41.834916666666665</v>
      </c>
      <c r="C8" s="43">
        <v>57</v>
      </c>
      <c r="D8" s="41">
        <v>63</v>
      </c>
      <c r="E8" s="41">
        <v>73</v>
      </c>
      <c r="F8" s="41">
        <v>73</v>
      </c>
      <c r="G8" s="41">
        <v>44</v>
      </c>
      <c r="H8" s="41">
        <v>47</v>
      </c>
      <c r="I8" s="41">
        <v>50</v>
      </c>
      <c r="J8" s="41">
        <v>59</v>
      </c>
      <c r="K8" s="254" t="s">
        <v>407</v>
      </c>
    </row>
    <row r="9" spans="1:12">
      <c r="A9" s="41" t="s">
        <v>89</v>
      </c>
      <c r="B9" s="43">
        <v>22.720729166666668</v>
      </c>
      <c r="C9" s="43">
        <v>28.505555555555556</v>
      </c>
      <c r="D9" s="41">
        <v>25.972222222222221</v>
      </c>
      <c r="E9" s="41">
        <v>26.367346938775512</v>
      </c>
      <c r="F9" s="41">
        <v>30.083333333333332</v>
      </c>
      <c r="G9" s="41">
        <v>25.666666666666668</v>
      </c>
      <c r="H9" s="41">
        <v>27.083333333333332</v>
      </c>
      <c r="I9" s="41">
        <v>22.923076923076923</v>
      </c>
      <c r="J9" s="41">
        <v>23.333333333333332</v>
      </c>
      <c r="K9" s="254" t="s">
        <v>408</v>
      </c>
    </row>
    <row r="10" spans="1:12" ht="15" customHeight="1">
      <c r="A10" s="227" t="s">
        <v>216</v>
      </c>
      <c r="B10" s="80"/>
      <c r="C10" s="228"/>
      <c r="D10" s="107"/>
      <c r="E10" s="107"/>
      <c r="F10" s="107"/>
      <c r="G10" s="107"/>
      <c r="H10" s="107"/>
      <c r="I10" s="107"/>
      <c r="J10" s="107"/>
      <c r="K10" s="266" t="s">
        <v>394</v>
      </c>
    </row>
    <row r="11" spans="1:12">
      <c r="A11" s="41" t="s">
        <v>87</v>
      </c>
      <c r="B11" s="41">
        <v>9.5286631944444515</v>
      </c>
      <c r="C11" s="41">
        <v>11.431481481481478</v>
      </c>
      <c r="D11" s="41">
        <v>10.225724816849816</v>
      </c>
      <c r="E11" s="41">
        <v>11.175925925925926</v>
      </c>
      <c r="F11" s="41">
        <v>11.851851851851851</v>
      </c>
      <c r="G11" s="41">
        <v>11.333333333333334</v>
      </c>
      <c r="H11" s="41">
        <v>11.666666666666666</v>
      </c>
      <c r="I11" s="41">
        <v>9.6666666666666661</v>
      </c>
      <c r="J11" s="41">
        <v>10.1</v>
      </c>
      <c r="K11" s="254" t="s">
        <v>406</v>
      </c>
    </row>
    <row r="12" spans="1:12">
      <c r="A12" s="41" t="s">
        <v>88</v>
      </c>
      <c r="B12" s="43">
        <v>56.879500000000007</v>
      </c>
      <c r="C12" s="43">
        <v>68</v>
      </c>
      <c r="D12" s="41">
        <v>67</v>
      </c>
      <c r="E12" s="41">
        <v>84</v>
      </c>
      <c r="F12" s="41">
        <v>84</v>
      </c>
      <c r="G12" s="41">
        <v>72</v>
      </c>
      <c r="H12" s="41">
        <v>70</v>
      </c>
      <c r="I12" s="41">
        <v>54</v>
      </c>
      <c r="J12" s="41">
        <v>80</v>
      </c>
      <c r="K12" s="254" t="s">
        <v>407</v>
      </c>
    </row>
    <row r="13" spans="1:12">
      <c r="A13" s="41" t="s">
        <v>89</v>
      </c>
      <c r="B13" s="43">
        <v>22.772009259259264</v>
      </c>
      <c r="C13" s="43">
        <v>25.977777777777778</v>
      </c>
      <c r="D13" s="41">
        <v>24.354332875457875</v>
      </c>
      <c r="E13" s="41">
        <v>26.638888888888889</v>
      </c>
      <c r="F13" s="41">
        <v>28.592592592592592</v>
      </c>
      <c r="G13" s="41">
        <v>26.7</v>
      </c>
      <c r="H13" s="41">
        <v>28.037037037037038</v>
      </c>
      <c r="I13" s="41">
        <v>22.888888888888889</v>
      </c>
      <c r="J13" s="41">
        <v>23.466666666666665</v>
      </c>
      <c r="K13" s="254" t="s">
        <v>408</v>
      </c>
    </row>
    <row r="14" spans="1:12" ht="15" customHeight="1">
      <c r="A14" s="227" t="s">
        <v>243</v>
      </c>
      <c r="B14" s="80"/>
      <c r="C14" s="228"/>
      <c r="D14" s="107"/>
      <c r="E14" s="107"/>
      <c r="F14" s="107"/>
      <c r="G14" s="107"/>
      <c r="H14" s="107"/>
      <c r="I14" s="107"/>
      <c r="J14" s="107"/>
      <c r="K14" s="266" t="s">
        <v>395</v>
      </c>
    </row>
    <row r="15" spans="1:12">
      <c r="A15" s="41" t="s">
        <v>87</v>
      </c>
      <c r="B15" s="41">
        <v>10.733105555555554</v>
      </c>
      <c r="C15" s="41">
        <v>12.500000000000002</v>
      </c>
      <c r="D15" s="41">
        <v>12.090277777777777</v>
      </c>
      <c r="E15" s="41">
        <v>12.361111111111111</v>
      </c>
      <c r="F15" s="41">
        <v>14.111111111111111</v>
      </c>
      <c r="G15" s="41">
        <v>14.722222222222221</v>
      </c>
      <c r="H15" s="41">
        <v>11.833333333333334</v>
      </c>
      <c r="I15" s="41">
        <v>10</v>
      </c>
      <c r="J15" s="41">
        <v>12.2</v>
      </c>
      <c r="K15" s="254" t="s">
        <v>406</v>
      </c>
    </row>
    <row r="16" spans="1:12">
      <c r="A16" s="41" t="s">
        <v>88</v>
      </c>
      <c r="B16" s="43">
        <v>49.970750000000002</v>
      </c>
      <c r="C16" s="43">
        <v>63</v>
      </c>
      <c r="D16" s="41">
        <v>84</v>
      </c>
      <c r="E16" s="41">
        <v>102</v>
      </c>
      <c r="F16" s="41">
        <v>102</v>
      </c>
      <c r="G16" s="41">
        <v>58</v>
      </c>
      <c r="H16" s="41">
        <v>54</v>
      </c>
      <c r="I16" s="41">
        <v>50</v>
      </c>
      <c r="J16" s="41">
        <v>57</v>
      </c>
      <c r="K16" s="254" t="s">
        <v>407</v>
      </c>
    </row>
    <row r="17" spans="1:11">
      <c r="A17" s="41" t="s">
        <v>89</v>
      </c>
      <c r="B17" s="43">
        <v>24.275044444444436</v>
      </c>
      <c r="C17" s="43">
        <v>27.220833333333331</v>
      </c>
      <c r="D17" s="41">
        <v>26.854166666666668</v>
      </c>
      <c r="E17" s="41">
        <v>28.291666666666668</v>
      </c>
      <c r="F17" s="41">
        <v>33.833333333333336</v>
      </c>
      <c r="G17" s="41">
        <v>30.388888888888889</v>
      </c>
      <c r="H17" s="41">
        <v>27.111111111111111</v>
      </c>
      <c r="I17" s="41">
        <v>22.722222222222221</v>
      </c>
      <c r="J17" s="41">
        <v>26.066666666666666</v>
      </c>
      <c r="K17" s="254" t="s">
        <v>408</v>
      </c>
    </row>
    <row r="18" spans="1:11" ht="15" customHeight="1">
      <c r="A18" s="227" t="s">
        <v>83</v>
      </c>
      <c r="B18" s="80"/>
      <c r="C18" s="228"/>
      <c r="D18" s="107"/>
      <c r="E18" s="107"/>
      <c r="F18" s="107"/>
      <c r="G18" s="107"/>
      <c r="H18" s="107"/>
      <c r="I18" s="107"/>
      <c r="J18" s="107"/>
      <c r="K18" s="266" t="s">
        <v>396</v>
      </c>
    </row>
    <row r="19" spans="1:11">
      <c r="A19" s="41" t="s">
        <v>87</v>
      </c>
      <c r="B19" s="41">
        <v>13.067354166666668</v>
      </c>
      <c r="C19" s="41">
        <v>15.193055555555555</v>
      </c>
      <c r="D19" s="41">
        <v>15.027777777777779</v>
      </c>
      <c r="E19" s="41">
        <v>15.694444444444445</v>
      </c>
      <c r="F19" s="41">
        <v>17.888888888888889</v>
      </c>
      <c r="G19" s="41">
        <v>16</v>
      </c>
      <c r="H19" s="41">
        <v>13.666666666666666</v>
      </c>
      <c r="I19" s="41">
        <v>14.888888888888889</v>
      </c>
      <c r="J19" s="41">
        <v>14.888888888888889</v>
      </c>
      <c r="K19" s="254" t="s">
        <v>406</v>
      </c>
    </row>
    <row r="20" spans="1:11">
      <c r="A20" s="41" t="s">
        <v>88</v>
      </c>
      <c r="B20" s="41">
        <v>46.003916666666669</v>
      </c>
      <c r="C20" s="41">
        <v>61</v>
      </c>
      <c r="D20" s="41">
        <v>76</v>
      </c>
      <c r="E20" s="41">
        <v>73</v>
      </c>
      <c r="F20" s="41">
        <v>73</v>
      </c>
      <c r="G20" s="41">
        <v>56</v>
      </c>
      <c r="H20" s="41">
        <v>45</v>
      </c>
      <c r="I20" s="41">
        <v>49</v>
      </c>
      <c r="J20" s="41">
        <v>55</v>
      </c>
      <c r="K20" s="254" t="s">
        <v>407</v>
      </c>
    </row>
    <row r="21" spans="1:11">
      <c r="A21" s="89" t="s">
        <v>89</v>
      </c>
      <c r="B21" s="88">
        <v>23.471666666666664</v>
      </c>
      <c r="C21" s="88">
        <v>27.829166666666662</v>
      </c>
      <c r="D21" s="88">
        <v>27.708333333333329</v>
      </c>
      <c r="E21" s="88">
        <v>28.916666666666668</v>
      </c>
      <c r="F21" s="88">
        <v>34.222222222222221</v>
      </c>
      <c r="G21" s="88">
        <v>30.666666666666668</v>
      </c>
      <c r="H21" s="88">
        <v>26</v>
      </c>
      <c r="I21" s="88">
        <v>25.333333333333332</v>
      </c>
      <c r="J21" s="88">
        <v>26.444444444444443</v>
      </c>
      <c r="K21" s="254" t="s">
        <v>408</v>
      </c>
    </row>
    <row r="22" spans="1:11">
      <c r="A22" s="47" t="s">
        <v>273</v>
      </c>
      <c r="B22" s="40"/>
      <c r="C22" s="40"/>
      <c r="D22" s="40"/>
      <c r="E22" s="40"/>
      <c r="F22" s="40"/>
      <c r="K22" s="259" t="s">
        <v>397</v>
      </c>
    </row>
  </sheetData>
  <mergeCells count="9">
    <mergeCell ref="A1:K1"/>
    <mergeCell ref="A2:K2"/>
    <mergeCell ref="A4:A5"/>
    <mergeCell ref="B4:B5"/>
    <mergeCell ref="C4:C5"/>
    <mergeCell ref="D4:D5"/>
    <mergeCell ref="E4:E5"/>
    <mergeCell ref="F4:I4"/>
    <mergeCell ref="K4:K5"/>
  </mergeCells>
  <hyperlinks>
    <hyperlink ref="J3" location="Content!A1" display="contents"/>
  </hyperlinks>
  <pageMargins left="0.7" right="0.7" top="0.75" bottom="0.75" header="0.3" footer="0.3"/>
  <pageSetup paperSize="9" scale="6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rightToLeft="1" view="pageBreakPreview" zoomScaleNormal="100" zoomScaleSheetLayoutView="100" workbookViewId="0">
      <selection activeCell="A3" sqref="A3"/>
    </sheetView>
  </sheetViews>
  <sheetFormatPr defaultColWidth="9.140625" defaultRowHeight="15"/>
  <cols>
    <col min="1" max="1" width="26.5703125" style="187" bestFit="1" customWidth="1"/>
    <col min="2" max="10" width="9.140625" style="187"/>
    <col min="11" max="11" width="24.140625" style="187" customWidth="1"/>
    <col min="12" max="16384" width="9.140625" style="187"/>
  </cols>
  <sheetData>
    <row r="1" spans="1:11">
      <c r="A1" s="376" t="s">
        <v>409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</row>
    <row r="2" spans="1:11">
      <c r="A2" s="376" t="s">
        <v>410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</row>
    <row r="3" spans="1:11">
      <c r="A3" s="111" t="s">
        <v>196</v>
      </c>
      <c r="B3" s="136"/>
      <c r="C3" s="136"/>
      <c r="D3" s="136"/>
      <c r="E3" s="12"/>
      <c r="F3" s="136"/>
      <c r="G3" s="12"/>
      <c r="J3" s="12" t="s">
        <v>52</v>
      </c>
      <c r="K3" s="248" t="s">
        <v>411</v>
      </c>
    </row>
    <row r="4" spans="1:11">
      <c r="A4" s="426" t="s">
        <v>9</v>
      </c>
      <c r="B4" s="427">
        <v>2014</v>
      </c>
      <c r="C4" s="427">
        <v>2015</v>
      </c>
      <c r="D4" s="427">
        <v>2016</v>
      </c>
      <c r="E4" s="427">
        <v>2017</v>
      </c>
      <c r="F4" s="428">
        <v>2017</v>
      </c>
      <c r="G4" s="428"/>
      <c r="H4" s="428"/>
      <c r="I4" s="428"/>
      <c r="J4" s="226">
        <v>2018</v>
      </c>
      <c r="K4" s="429" t="s">
        <v>390</v>
      </c>
    </row>
    <row r="5" spans="1:11" ht="25.5">
      <c r="A5" s="426"/>
      <c r="B5" s="427"/>
      <c r="C5" s="427"/>
      <c r="D5" s="427"/>
      <c r="E5" s="427"/>
      <c r="F5" s="249" t="s">
        <v>367</v>
      </c>
      <c r="G5" s="249" t="s">
        <v>368</v>
      </c>
      <c r="H5" s="249" t="s">
        <v>369</v>
      </c>
      <c r="I5" s="249" t="s">
        <v>391</v>
      </c>
      <c r="J5" s="249" t="s">
        <v>367</v>
      </c>
      <c r="K5" s="429" t="s">
        <v>390</v>
      </c>
    </row>
    <row r="6" spans="1:11" ht="25.5">
      <c r="A6" s="432" t="s">
        <v>100</v>
      </c>
      <c r="B6" s="433"/>
      <c r="C6" s="228"/>
      <c r="D6" s="228"/>
      <c r="E6" s="107"/>
      <c r="F6" s="107"/>
      <c r="G6" s="107"/>
      <c r="H6" s="107"/>
      <c r="I6" s="107"/>
      <c r="J6" s="107"/>
      <c r="K6" s="266" t="s">
        <v>412</v>
      </c>
    </row>
    <row r="7" spans="1:11">
      <c r="A7" s="41" t="s">
        <v>215</v>
      </c>
      <c r="B7" s="44">
        <v>1009.5579375000001</v>
      </c>
      <c r="C7" s="44">
        <v>1009.9562500000001</v>
      </c>
      <c r="D7" s="44">
        <v>1008.8284722222222</v>
      </c>
      <c r="E7" s="44">
        <v>1009.260546844814</v>
      </c>
      <c r="F7" s="44">
        <v>1016.2914771410061</v>
      </c>
      <c r="G7" s="44">
        <v>1005.2583333333332</v>
      </c>
      <c r="H7" s="44">
        <v>1007.0916071014591</v>
      </c>
      <c r="I7" s="44">
        <v>1015.1000000000001</v>
      </c>
      <c r="J7" s="44">
        <v>1015.0250000000001</v>
      </c>
      <c r="K7" s="254" t="s">
        <v>371</v>
      </c>
    </row>
    <row r="8" spans="1:11">
      <c r="A8" s="41" t="s">
        <v>216</v>
      </c>
      <c r="B8" s="44">
        <v>1009.6054849537046</v>
      </c>
      <c r="C8" s="44">
        <v>1010.5342592592593</v>
      </c>
      <c r="D8" s="44">
        <v>1009.6425925925926</v>
      </c>
      <c r="E8" s="44">
        <v>1010.0388888888892</v>
      </c>
      <c r="F8" s="44">
        <v>1017.211111111111</v>
      </c>
      <c r="G8" s="44">
        <v>1005.67</v>
      </c>
      <c r="H8" s="44">
        <v>1008.5025974025972</v>
      </c>
      <c r="I8" s="44">
        <v>1015.5592592592593</v>
      </c>
      <c r="J8" s="44">
        <v>1015.9066666666666</v>
      </c>
      <c r="K8" s="254" t="s">
        <v>394</v>
      </c>
    </row>
    <row r="9" spans="1:11">
      <c r="A9" s="41" t="s">
        <v>243</v>
      </c>
      <c r="B9" s="44">
        <v>1010.1363166666671</v>
      </c>
      <c r="C9" s="44">
        <v>1009.2147222222225</v>
      </c>
      <c r="D9" s="44">
        <v>1008.2166666666667</v>
      </c>
      <c r="E9" s="44">
        <v>1008.7972222222221</v>
      </c>
      <c r="F9" s="44">
        <v>1015.7277777777776</v>
      </c>
      <c r="G9" s="44">
        <v>1005.3333333333334</v>
      </c>
      <c r="H9" s="44">
        <v>1006.5810344827586</v>
      </c>
      <c r="I9" s="44">
        <v>1014.5055555555557</v>
      </c>
      <c r="J9" s="44">
        <v>1015.0066666666665</v>
      </c>
      <c r="K9" s="254" t="s">
        <v>395</v>
      </c>
    </row>
    <row r="10" spans="1:11">
      <c r="A10" s="89" t="s">
        <v>83</v>
      </c>
      <c r="B10" s="90">
        <v>1010.2365833333332</v>
      </c>
      <c r="C10" s="90">
        <v>1010.0833333333331</v>
      </c>
      <c r="D10" s="90">
        <v>1009.775</v>
      </c>
      <c r="E10" s="90">
        <v>1010.0171428571424</v>
      </c>
      <c r="F10" s="90">
        <v>1017.3249999999999</v>
      </c>
      <c r="G10" s="90">
        <v>1006.1999999999999</v>
      </c>
      <c r="H10" s="90">
        <v>1007.9269230769228</v>
      </c>
      <c r="I10" s="90">
        <v>1016.0555555555555</v>
      </c>
      <c r="J10" s="90">
        <v>1016.5</v>
      </c>
      <c r="K10" s="258" t="s">
        <v>396</v>
      </c>
    </row>
    <row r="11" spans="1:11">
      <c r="A11" s="47" t="s">
        <v>273</v>
      </c>
      <c r="B11" s="18"/>
      <c r="C11" s="40"/>
      <c r="D11" s="40"/>
      <c r="E11" s="18"/>
      <c r="F11" s="18"/>
      <c r="K11" s="47" t="s">
        <v>397</v>
      </c>
    </row>
  </sheetData>
  <mergeCells count="10">
    <mergeCell ref="A6:B6"/>
    <mergeCell ref="A1:K1"/>
    <mergeCell ref="A2:K2"/>
    <mergeCell ref="A4:A5"/>
    <mergeCell ref="B4:B5"/>
    <mergeCell ref="C4:C5"/>
    <mergeCell ref="D4:D5"/>
    <mergeCell ref="E4:E5"/>
    <mergeCell ref="F4:I4"/>
    <mergeCell ref="K4:K5"/>
  </mergeCells>
  <hyperlinks>
    <hyperlink ref="J3" location="Content!A1" display="contents"/>
  </hyperlinks>
  <pageMargins left="0.7" right="0.7" top="0.75" bottom="0.75" header="0.3" footer="0.3"/>
  <pageSetup paperSize="9" scale="61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rightToLeft="1" view="pageBreakPreview" zoomScaleNormal="100" zoomScaleSheetLayoutView="100" workbookViewId="0">
      <selection activeCell="A3" sqref="A3"/>
    </sheetView>
  </sheetViews>
  <sheetFormatPr defaultColWidth="9.140625" defaultRowHeight="15"/>
  <cols>
    <col min="1" max="1" width="22.5703125" style="187" bestFit="1" customWidth="1"/>
    <col min="2" max="10" width="9.140625" style="187"/>
    <col min="11" max="11" width="22.42578125" style="187" customWidth="1"/>
    <col min="12" max="16384" width="9.140625" style="187"/>
  </cols>
  <sheetData>
    <row r="1" spans="1:11">
      <c r="A1" s="376" t="s">
        <v>293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</row>
    <row r="2" spans="1:11">
      <c r="A2" s="376" t="s">
        <v>413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</row>
    <row r="3" spans="1:11">
      <c r="A3" s="111" t="s">
        <v>197</v>
      </c>
      <c r="B3" s="136"/>
      <c r="C3" s="136"/>
      <c r="D3" s="136"/>
      <c r="E3" s="12"/>
      <c r="F3" s="136"/>
      <c r="G3" s="12"/>
      <c r="J3" s="264" t="s">
        <v>52</v>
      </c>
      <c r="K3" s="248" t="s">
        <v>197</v>
      </c>
    </row>
    <row r="4" spans="1:11">
      <c r="A4" s="426" t="s">
        <v>9</v>
      </c>
      <c r="B4" s="427">
        <v>2014</v>
      </c>
      <c r="C4" s="427">
        <v>2015</v>
      </c>
      <c r="D4" s="427">
        <v>2016</v>
      </c>
      <c r="E4" s="427">
        <v>2017</v>
      </c>
      <c r="F4" s="428">
        <v>2017</v>
      </c>
      <c r="G4" s="428"/>
      <c r="H4" s="428"/>
      <c r="I4" s="428"/>
      <c r="J4" s="226">
        <v>2018</v>
      </c>
      <c r="K4" s="429" t="s">
        <v>390</v>
      </c>
    </row>
    <row r="5" spans="1:11" ht="25.5">
      <c r="A5" s="426"/>
      <c r="B5" s="427"/>
      <c r="C5" s="427"/>
      <c r="D5" s="427"/>
      <c r="E5" s="427"/>
      <c r="F5" s="249" t="s">
        <v>367</v>
      </c>
      <c r="G5" s="249" t="s">
        <v>368</v>
      </c>
      <c r="H5" s="249" t="s">
        <v>369</v>
      </c>
      <c r="I5" s="249" t="s">
        <v>391</v>
      </c>
      <c r="J5" s="249" t="s">
        <v>367</v>
      </c>
      <c r="K5" s="429"/>
    </row>
    <row r="6" spans="1:11">
      <c r="A6" s="227" t="s">
        <v>244</v>
      </c>
      <c r="B6" s="228"/>
      <c r="C6" s="228"/>
      <c r="D6" s="228"/>
      <c r="E6" s="107"/>
      <c r="F6" s="107"/>
      <c r="G6" s="107"/>
      <c r="H6" s="107"/>
      <c r="I6" s="107"/>
      <c r="J6" s="107"/>
      <c r="K6" s="266" t="s">
        <v>371</v>
      </c>
    </row>
    <row r="7" spans="1:11">
      <c r="A7" s="41" t="s">
        <v>101</v>
      </c>
      <c r="B7" s="44">
        <v>58.217000000000006</v>
      </c>
      <c r="C7" s="44">
        <v>54.28125</v>
      </c>
      <c r="D7" s="44">
        <v>60.423611111111114</v>
      </c>
      <c r="E7" s="44">
        <v>57.204081632653065</v>
      </c>
      <c r="F7" s="44">
        <v>63.916666666666664</v>
      </c>
      <c r="G7" s="44">
        <v>53.25</v>
      </c>
      <c r="H7" s="44">
        <v>55.388888888888886</v>
      </c>
      <c r="I7" s="44">
        <v>62.230769230769234</v>
      </c>
      <c r="J7" s="44">
        <v>62.25</v>
      </c>
      <c r="K7" s="254" t="s">
        <v>414</v>
      </c>
    </row>
    <row r="8" spans="1:11">
      <c r="A8" s="41" t="s">
        <v>90</v>
      </c>
      <c r="B8" s="44">
        <v>32.064124999999997</v>
      </c>
      <c r="C8" s="44">
        <v>31.162499999999998</v>
      </c>
      <c r="D8" s="44">
        <v>35.756944444444443</v>
      </c>
      <c r="E8" s="44">
        <v>30.693877551020407</v>
      </c>
      <c r="F8" s="44">
        <v>40.666666666666664</v>
      </c>
      <c r="G8" s="44">
        <v>26.083333333333332</v>
      </c>
      <c r="H8" s="44">
        <v>28.666666666666668</v>
      </c>
      <c r="I8" s="44">
        <v>36.307692307692307</v>
      </c>
      <c r="J8" s="44">
        <v>35.5</v>
      </c>
      <c r="K8" s="254" t="s">
        <v>415</v>
      </c>
    </row>
    <row r="9" spans="1:11" ht="15" customHeight="1">
      <c r="A9" s="41" t="s">
        <v>91</v>
      </c>
      <c r="B9" s="44">
        <v>81.773041666666657</v>
      </c>
      <c r="C9" s="44">
        <v>75.50833333333334</v>
      </c>
      <c r="D9" s="44">
        <v>80.305555555555557</v>
      </c>
      <c r="E9" s="44">
        <v>80.244897959183675</v>
      </c>
      <c r="F9" s="44">
        <v>83.5</v>
      </c>
      <c r="G9" s="44">
        <v>77.833333333333329</v>
      </c>
      <c r="H9" s="44">
        <v>79.027777777777771</v>
      </c>
      <c r="I9" s="44">
        <v>83.615384615384613</v>
      </c>
      <c r="J9" s="44">
        <v>85.083333333333329</v>
      </c>
      <c r="K9" s="254" t="s">
        <v>416</v>
      </c>
    </row>
    <row r="10" spans="1:11" ht="15" customHeight="1">
      <c r="A10" s="227" t="s">
        <v>216</v>
      </c>
      <c r="B10" s="228"/>
      <c r="C10" s="83"/>
      <c r="D10" s="83"/>
      <c r="E10" s="107"/>
      <c r="F10" s="107"/>
      <c r="G10" s="107"/>
      <c r="H10" s="107"/>
      <c r="I10" s="107"/>
      <c r="J10" s="107"/>
      <c r="K10" s="266" t="s">
        <v>394</v>
      </c>
    </row>
    <row r="11" spans="1:11" ht="15" customHeight="1">
      <c r="A11" s="41" t="s">
        <v>101</v>
      </c>
      <c r="B11" s="44">
        <v>43.405790509259276</v>
      </c>
      <c r="C11" s="44">
        <v>38.07395833333333</v>
      </c>
      <c r="D11" s="44">
        <v>41.52649954212454</v>
      </c>
      <c r="E11" s="44">
        <v>39.25</v>
      </c>
      <c r="F11" s="44">
        <v>53.111111111111114</v>
      </c>
      <c r="G11" s="44">
        <v>28.866666666666667</v>
      </c>
      <c r="H11" s="44">
        <v>36.883116883116884</v>
      </c>
      <c r="I11" s="44">
        <v>47.148148148148145</v>
      </c>
      <c r="J11" s="44">
        <v>45.733333333333334</v>
      </c>
      <c r="K11" s="254" t="s">
        <v>414</v>
      </c>
    </row>
    <row r="12" spans="1:11" ht="15" customHeight="1">
      <c r="A12" s="41" t="s">
        <v>90</v>
      </c>
      <c r="B12" s="44">
        <v>20.166737268518528</v>
      </c>
      <c r="C12" s="44">
        <v>20.280092592592592</v>
      </c>
      <c r="D12" s="44">
        <v>18.976018772893774</v>
      </c>
      <c r="E12" s="44">
        <v>18.666666666666668</v>
      </c>
      <c r="F12" s="44">
        <v>28.962962962962962</v>
      </c>
      <c r="G12" s="44">
        <v>10.3</v>
      </c>
      <c r="H12" s="44">
        <v>17.519480519480521</v>
      </c>
      <c r="I12" s="44">
        <v>22.888888888888889</v>
      </c>
      <c r="J12" s="44">
        <v>20.833333333333332</v>
      </c>
      <c r="K12" s="254" t="s">
        <v>415</v>
      </c>
    </row>
    <row r="13" spans="1:11" ht="15" customHeight="1">
      <c r="A13" s="41" t="s">
        <v>91</v>
      </c>
      <c r="B13" s="44">
        <v>71.149535879629639</v>
      </c>
      <c r="C13" s="44">
        <v>61.286921296296299</v>
      </c>
      <c r="D13" s="44">
        <v>68.068795787545781</v>
      </c>
      <c r="E13" s="44">
        <v>64.212962962962962</v>
      </c>
      <c r="F13" s="44">
        <v>78.629629629629633</v>
      </c>
      <c r="G13" s="44">
        <v>55.166666666666664</v>
      </c>
      <c r="H13" s="44">
        <v>60.974025974025977</v>
      </c>
      <c r="I13" s="44">
        <v>74.703703703703709</v>
      </c>
      <c r="J13" s="44">
        <v>74.833333333333329</v>
      </c>
      <c r="K13" s="254" t="s">
        <v>416</v>
      </c>
    </row>
    <row r="14" spans="1:11">
      <c r="A14" s="227" t="s">
        <v>243</v>
      </c>
      <c r="B14" s="228"/>
      <c r="C14" s="83"/>
      <c r="D14" s="83"/>
      <c r="E14" s="107"/>
      <c r="F14" s="107"/>
      <c r="G14" s="107"/>
      <c r="H14" s="107"/>
      <c r="I14" s="107"/>
      <c r="J14" s="107"/>
      <c r="K14" s="266" t="s">
        <v>395</v>
      </c>
    </row>
    <row r="15" spans="1:11">
      <c r="A15" s="41" t="s">
        <v>101</v>
      </c>
      <c r="B15" s="44">
        <v>51.394108333333342</v>
      </c>
      <c r="C15" s="44">
        <v>49.554166666666674</v>
      </c>
      <c r="D15" s="44">
        <v>50.966666666666669</v>
      </c>
      <c r="E15" s="44">
        <v>50.202141203703704</v>
      </c>
      <c r="F15" s="44">
        <v>62.055555555555557</v>
      </c>
      <c r="G15" s="44">
        <v>43.586342592592594</v>
      </c>
      <c r="H15" s="44">
        <v>47.302658045977012</v>
      </c>
      <c r="I15" s="44">
        <v>55.388888888888886</v>
      </c>
      <c r="J15" s="44">
        <v>54.666666666666664</v>
      </c>
      <c r="K15" s="254" t="s">
        <v>414</v>
      </c>
    </row>
    <row r="16" spans="1:11">
      <c r="A16" s="41" t="s">
        <v>90</v>
      </c>
      <c r="B16" s="44">
        <v>27.524366666666666</v>
      </c>
      <c r="C16" s="44">
        <v>29.636111111111109</v>
      </c>
      <c r="D16" s="44">
        <v>27.227777777777778</v>
      </c>
      <c r="E16" s="44">
        <v>25.977777777777778</v>
      </c>
      <c r="F16" s="44">
        <v>37.166666666666664</v>
      </c>
      <c r="G16" s="44">
        <v>20.855555555555554</v>
      </c>
      <c r="H16" s="44">
        <v>24.196551724137933</v>
      </c>
      <c r="I16" s="44">
        <v>28.666666666666668</v>
      </c>
      <c r="J16" s="44">
        <v>29.466666666666665</v>
      </c>
      <c r="K16" s="254" t="s">
        <v>415</v>
      </c>
    </row>
    <row r="17" spans="1:11" ht="15" customHeight="1">
      <c r="A17" s="41" t="s">
        <v>91</v>
      </c>
      <c r="B17" s="44">
        <v>79.044119444444448</v>
      </c>
      <c r="C17" s="44">
        <v>72.45</v>
      </c>
      <c r="D17" s="44">
        <v>76.555555555555557</v>
      </c>
      <c r="E17" s="44">
        <v>76.816203703703707</v>
      </c>
      <c r="F17" s="44">
        <v>86.555555555555557</v>
      </c>
      <c r="G17" s="44">
        <v>70.82037037037037</v>
      </c>
      <c r="H17" s="44">
        <v>73.478735632183898</v>
      </c>
      <c r="I17" s="44">
        <v>82.888888888888886</v>
      </c>
      <c r="J17" s="44">
        <v>81.86666666666666</v>
      </c>
      <c r="K17" s="254" t="s">
        <v>416</v>
      </c>
    </row>
    <row r="18" spans="1:11">
      <c r="A18" s="227" t="s">
        <v>83</v>
      </c>
      <c r="B18" s="228"/>
      <c r="C18" s="83"/>
      <c r="D18" s="83"/>
      <c r="E18" s="107"/>
      <c r="F18" s="107"/>
      <c r="G18" s="107"/>
      <c r="H18" s="107"/>
      <c r="I18" s="107"/>
      <c r="J18" s="107"/>
      <c r="K18" s="266" t="s">
        <v>396</v>
      </c>
    </row>
    <row r="19" spans="1:11">
      <c r="A19" s="41" t="s">
        <v>101</v>
      </c>
      <c r="B19" s="44">
        <v>69.389729166666669</v>
      </c>
      <c r="C19" s="44">
        <v>55.036111111111119</v>
      </c>
      <c r="D19" s="44">
        <v>63.166666666666664</v>
      </c>
      <c r="E19" s="44">
        <v>62.194444444444443</v>
      </c>
      <c r="F19" s="44">
        <v>60.722222222222221</v>
      </c>
      <c r="G19" s="44">
        <v>60.722222222222221</v>
      </c>
      <c r="H19" s="44">
        <v>62.296296296296298</v>
      </c>
      <c r="I19" s="44">
        <v>61.888888888888886</v>
      </c>
      <c r="J19" s="44">
        <v>64.444444444444443</v>
      </c>
      <c r="K19" s="254" t="s">
        <v>414</v>
      </c>
    </row>
    <row r="20" spans="1:11">
      <c r="A20" s="41" t="s">
        <v>90</v>
      </c>
      <c r="B20" s="44">
        <v>46.47635416666666</v>
      </c>
      <c r="C20" s="44">
        <v>34.486111111111114</v>
      </c>
      <c r="D20" s="44">
        <v>38.286111111111111</v>
      </c>
      <c r="E20" s="44">
        <v>36.611111111111114</v>
      </c>
      <c r="F20" s="44">
        <v>34.833333333333336</v>
      </c>
      <c r="G20" s="44">
        <v>34.833333333333336</v>
      </c>
      <c r="H20" s="44">
        <v>34.851851851851855</v>
      </c>
      <c r="I20" s="44">
        <v>41.888888888888886</v>
      </c>
      <c r="J20" s="44">
        <v>38.666666666666664</v>
      </c>
      <c r="K20" s="254" t="s">
        <v>415</v>
      </c>
    </row>
    <row r="21" spans="1:11">
      <c r="A21" s="89" t="s">
        <v>91</v>
      </c>
      <c r="B21" s="91">
        <v>85.907354166666664</v>
      </c>
      <c r="C21" s="91">
        <v>72.391666666666652</v>
      </c>
      <c r="D21" s="91">
        <v>82.288888888888877</v>
      </c>
      <c r="E21" s="91">
        <v>82.222222222222229</v>
      </c>
      <c r="F21" s="91">
        <v>80.611111111111114</v>
      </c>
      <c r="G21" s="91">
        <v>80.611111111111114</v>
      </c>
      <c r="H21" s="91">
        <v>83.481481481481481</v>
      </c>
      <c r="I21" s="91">
        <v>78.444444444444443</v>
      </c>
      <c r="J21" s="91">
        <v>85.111111111111114</v>
      </c>
      <c r="K21" s="254" t="s">
        <v>416</v>
      </c>
    </row>
    <row r="22" spans="1:11">
      <c r="A22" s="47" t="s">
        <v>273</v>
      </c>
      <c r="B22" s="40"/>
      <c r="C22" s="40"/>
      <c r="D22" s="40"/>
      <c r="E22" s="40"/>
      <c r="K22" s="259" t="s">
        <v>397</v>
      </c>
    </row>
  </sheetData>
  <mergeCells count="9">
    <mergeCell ref="A1:K1"/>
    <mergeCell ref="A2:K2"/>
    <mergeCell ref="A4:A5"/>
    <mergeCell ref="B4:B5"/>
    <mergeCell ref="C4:C5"/>
    <mergeCell ref="D4:D5"/>
    <mergeCell ref="E4:E5"/>
    <mergeCell ref="F4:I4"/>
    <mergeCell ref="K4:K5"/>
  </mergeCells>
  <hyperlinks>
    <hyperlink ref="J3" location="Content!A1" display="contents"/>
  </hyperlinks>
  <pageMargins left="0.7" right="0.7" top="0.75" bottom="0.75" header="0.3" footer="0.3"/>
  <pageSetup paperSize="9" scale="64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rightToLeft="1" view="pageBreakPreview" zoomScaleNormal="100" zoomScaleSheetLayoutView="100" workbookViewId="0">
      <selection activeCell="A3" sqref="A3"/>
    </sheetView>
  </sheetViews>
  <sheetFormatPr defaultColWidth="9.140625" defaultRowHeight="15"/>
  <cols>
    <col min="1" max="1" width="31.42578125" style="187" bestFit="1" customWidth="1"/>
    <col min="2" max="10" width="9.140625" style="187"/>
    <col min="11" max="11" width="41.85546875" style="187" bestFit="1" customWidth="1"/>
    <col min="12" max="16384" width="9.140625" style="187"/>
  </cols>
  <sheetData>
    <row r="1" spans="1:11">
      <c r="A1" s="376" t="s">
        <v>294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</row>
    <row r="2" spans="1:11">
      <c r="A2" s="376" t="s">
        <v>417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</row>
    <row r="3" spans="1:11">
      <c r="A3" s="111" t="s">
        <v>198</v>
      </c>
      <c r="B3" s="136"/>
      <c r="C3" s="136"/>
      <c r="D3" s="136"/>
      <c r="E3" s="136"/>
      <c r="F3" s="12"/>
      <c r="J3" s="12" t="s">
        <v>52</v>
      </c>
      <c r="K3" s="248" t="s">
        <v>418</v>
      </c>
    </row>
    <row r="4" spans="1:11">
      <c r="A4" s="426" t="s">
        <v>9</v>
      </c>
      <c r="B4" s="427">
        <v>2014</v>
      </c>
      <c r="C4" s="427">
        <v>2015</v>
      </c>
      <c r="D4" s="427">
        <v>2016</v>
      </c>
      <c r="E4" s="427">
        <v>2017</v>
      </c>
      <c r="F4" s="430">
        <v>2017</v>
      </c>
      <c r="G4" s="430"/>
      <c r="H4" s="430"/>
      <c r="I4" s="430"/>
      <c r="J4" s="265">
        <v>2018</v>
      </c>
      <c r="K4" s="429" t="s">
        <v>390</v>
      </c>
    </row>
    <row r="5" spans="1:11" ht="25.5">
      <c r="A5" s="426"/>
      <c r="B5" s="427"/>
      <c r="C5" s="427"/>
      <c r="D5" s="427"/>
      <c r="E5" s="427"/>
      <c r="F5" s="249" t="s">
        <v>367</v>
      </c>
      <c r="G5" s="249" t="s">
        <v>368</v>
      </c>
      <c r="H5" s="249" t="s">
        <v>369</v>
      </c>
      <c r="I5" s="249" t="s">
        <v>391</v>
      </c>
      <c r="J5" s="249" t="s">
        <v>367</v>
      </c>
      <c r="K5" s="429"/>
    </row>
    <row r="6" spans="1:11">
      <c r="A6" s="432" t="s">
        <v>102</v>
      </c>
      <c r="B6" s="433"/>
      <c r="C6" s="228"/>
      <c r="D6" s="228"/>
      <c r="E6" s="49"/>
      <c r="F6" s="49"/>
      <c r="G6" s="49"/>
      <c r="H6" s="49"/>
      <c r="I6" s="49"/>
      <c r="J6" s="49"/>
      <c r="K6" s="252" t="s">
        <v>419</v>
      </c>
    </row>
    <row r="7" spans="1:11">
      <c r="A7" s="41" t="s">
        <v>215</v>
      </c>
      <c r="B7" s="44">
        <v>9.6258333333333344</v>
      </c>
      <c r="C7" s="44">
        <v>10</v>
      </c>
      <c r="D7" s="44">
        <v>9.4981527777777774</v>
      </c>
      <c r="E7" s="44">
        <f>AVERAGE(F7:I7)</f>
        <v>9.2809043778801836</v>
      </c>
      <c r="F7" s="44">
        <v>7.7986175115207352</v>
      </c>
      <c r="G7" s="44">
        <v>11</v>
      </c>
      <c r="H7" s="44">
        <v>9.6999999999999993</v>
      </c>
      <c r="I7" s="44">
        <v>8.625</v>
      </c>
      <c r="J7" s="44">
        <v>8.8333333333333339</v>
      </c>
      <c r="K7" s="254" t="s">
        <v>420</v>
      </c>
    </row>
    <row r="8" spans="1:11">
      <c r="A8" s="89" t="s">
        <v>216</v>
      </c>
      <c r="B8" s="90">
        <v>10.0079166666667</v>
      </c>
      <c r="C8" s="90">
        <v>10.666666666666668</v>
      </c>
      <c r="D8" s="90">
        <v>9.9984305555555562</v>
      </c>
      <c r="E8" s="90">
        <f>AVERAGE(F8:I8)</f>
        <v>10.109994239631337</v>
      </c>
      <c r="F8" s="90">
        <v>9.106643625192012</v>
      </c>
      <c r="G8" s="90">
        <v>11.4</v>
      </c>
      <c r="H8" s="90">
        <v>10.5</v>
      </c>
      <c r="I8" s="90">
        <v>9.4333333333333336</v>
      </c>
      <c r="J8" s="90">
        <v>9.6</v>
      </c>
      <c r="K8" s="258" t="s">
        <v>421</v>
      </c>
    </row>
    <row r="9" spans="1:11">
      <c r="A9" s="47" t="s">
        <v>273</v>
      </c>
      <c r="B9" s="40"/>
      <c r="C9" s="40"/>
      <c r="D9" s="40"/>
      <c r="E9" s="40"/>
      <c r="K9" s="259" t="s">
        <v>397</v>
      </c>
    </row>
    <row r="12" spans="1:11">
      <c r="B12" s="267"/>
      <c r="C12" s="267"/>
      <c r="D12" s="267"/>
      <c r="E12" s="267"/>
      <c r="F12" s="267"/>
      <c r="G12" s="267"/>
      <c r="H12" s="267"/>
      <c r="I12" s="267"/>
      <c r="J12" s="267"/>
    </row>
    <row r="13" spans="1:11">
      <c r="B13" s="267"/>
      <c r="C13" s="267"/>
      <c r="D13" s="267"/>
      <c r="E13" s="267"/>
      <c r="F13" s="267"/>
      <c r="G13" s="267"/>
      <c r="H13" s="267"/>
      <c r="I13" s="267"/>
      <c r="J13" s="267"/>
    </row>
  </sheetData>
  <mergeCells count="10">
    <mergeCell ref="A6:B6"/>
    <mergeCell ref="A1:K1"/>
    <mergeCell ref="A2:K2"/>
    <mergeCell ref="A4:A5"/>
    <mergeCell ref="B4:B5"/>
    <mergeCell ref="C4:C5"/>
    <mergeCell ref="D4:D5"/>
    <mergeCell ref="E4:E5"/>
    <mergeCell ref="F4:I4"/>
    <mergeCell ref="K4:K5"/>
  </mergeCells>
  <hyperlinks>
    <hyperlink ref="J3" location="Content!A1" display="contents"/>
  </hyperlinks>
  <pageMargins left="0.7" right="0.7" top="0.75" bottom="0.75" header="0.3" footer="0.3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5"/>
  <sheetViews>
    <sheetView rightToLeft="1" view="pageBreakPreview" zoomScale="85" zoomScaleNormal="100" zoomScaleSheetLayoutView="85" workbookViewId="0">
      <selection activeCell="A3" sqref="A3"/>
    </sheetView>
  </sheetViews>
  <sheetFormatPr defaultColWidth="9.140625" defaultRowHeight="15"/>
  <cols>
    <col min="1" max="1" width="45.140625" style="187" customWidth="1"/>
    <col min="2" max="10" width="9.140625" style="187"/>
    <col min="11" max="11" width="55.140625" style="187" customWidth="1"/>
    <col min="12" max="16384" width="9.140625" style="187"/>
  </cols>
  <sheetData>
    <row r="1" spans="1:29">
      <c r="A1" s="366" t="s">
        <v>291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</row>
    <row r="2" spans="1:29">
      <c r="A2" s="366" t="s">
        <v>442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</row>
    <row r="3" spans="1:29">
      <c r="A3" s="17"/>
      <c r="B3" s="136"/>
      <c r="C3" s="136"/>
      <c r="D3" s="136"/>
      <c r="E3" s="12"/>
      <c r="J3" s="12" t="s">
        <v>52</v>
      </c>
    </row>
    <row r="4" spans="1:29">
      <c r="A4" s="370" t="s">
        <v>9</v>
      </c>
      <c r="B4" s="370">
        <v>2014</v>
      </c>
      <c r="C4" s="370">
        <v>2015</v>
      </c>
      <c r="D4" s="370">
        <v>2016</v>
      </c>
      <c r="E4" s="371">
        <v>2017</v>
      </c>
      <c r="F4" s="372">
        <v>2017</v>
      </c>
      <c r="G4" s="373"/>
      <c r="H4" s="373"/>
      <c r="I4" s="373"/>
      <c r="J4" s="166">
        <v>2018</v>
      </c>
      <c r="K4" s="374" t="s">
        <v>390</v>
      </c>
    </row>
    <row r="5" spans="1:29" ht="25.5">
      <c r="A5" s="370"/>
      <c r="B5" s="370"/>
      <c r="C5" s="370"/>
      <c r="D5" s="370"/>
      <c r="E5" s="371"/>
      <c r="F5" s="277" t="s">
        <v>367</v>
      </c>
      <c r="G5" s="277" t="s">
        <v>368</v>
      </c>
      <c r="H5" s="277" t="s">
        <v>369</v>
      </c>
      <c r="I5" s="277" t="s">
        <v>370</v>
      </c>
      <c r="J5" s="277" t="s">
        <v>367</v>
      </c>
      <c r="K5" s="374" t="s">
        <v>390</v>
      </c>
    </row>
    <row r="6" spans="1:29">
      <c r="A6" s="8" t="s">
        <v>28</v>
      </c>
      <c r="B6" s="278">
        <v>97.884645302172899</v>
      </c>
      <c r="C6" s="278">
        <v>77.981472021868257</v>
      </c>
      <c r="D6" s="278">
        <v>69.990235755616197</v>
      </c>
      <c r="E6" s="278">
        <v>71.693674011199462</v>
      </c>
      <c r="F6" s="278">
        <v>68.110708289562893</v>
      </c>
      <c r="G6" s="278">
        <v>71.005720836260892</v>
      </c>
      <c r="H6" s="278">
        <v>72.408196343618485</v>
      </c>
      <c r="I6" s="278">
        <v>75.250070575355565</v>
      </c>
      <c r="J6" s="278">
        <v>77.322070717134466</v>
      </c>
      <c r="K6" s="279" t="s">
        <v>443</v>
      </c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67"/>
      <c r="Y6" s="267"/>
      <c r="Z6" s="267"/>
      <c r="AA6" s="267"/>
      <c r="AB6" s="267"/>
      <c r="AC6" s="267"/>
    </row>
    <row r="7" spans="1:29">
      <c r="A7" s="3" t="s">
        <v>29</v>
      </c>
      <c r="B7" s="104">
        <v>98.729324940502508</v>
      </c>
      <c r="C7" s="104">
        <v>95.991045967400837</v>
      </c>
      <c r="D7" s="104">
        <v>94.257787672930135</v>
      </c>
      <c r="E7" s="104">
        <v>92.42291701961264</v>
      </c>
      <c r="F7" s="141">
        <v>93.966810312562757</v>
      </c>
      <c r="G7" s="141">
        <v>94.799452997564643</v>
      </c>
      <c r="H7" s="141">
        <v>94.456907633715872</v>
      </c>
      <c r="I7" s="104">
        <v>86.468497134607304</v>
      </c>
      <c r="J7" s="104">
        <v>87.12101535750746</v>
      </c>
      <c r="K7" s="280" t="s">
        <v>444</v>
      </c>
    </row>
    <row r="8" spans="1:29">
      <c r="A8" s="3" t="s">
        <v>30</v>
      </c>
      <c r="B8" s="104">
        <v>100</v>
      </c>
      <c r="C8" s="104">
        <v>100</v>
      </c>
      <c r="D8" s="104">
        <v>100</v>
      </c>
      <c r="E8" s="104">
        <v>100</v>
      </c>
      <c r="F8" s="141">
        <v>100</v>
      </c>
      <c r="G8" s="141">
        <v>100</v>
      </c>
      <c r="H8" s="141">
        <v>100</v>
      </c>
      <c r="I8" s="104">
        <v>100</v>
      </c>
      <c r="J8" s="104">
        <v>104.4975315579312</v>
      </c>
      <c r="K8" s="280" t="s">
        <v>445</v>
      </c>
    </row>
    <row r="9" spans="1:29">
      <c r="A9" s="3" t="s">
        <v>31</v>
      </c>
      <c r="B9" s="104">
        <v>104.0292215291783</v>
      </c>
      <c r="C9" s="104">
        <v>100.28086314563598</v>
      </c>
      <c r="D9" s="104">
        <v>98.87662367974518</v>
      </c>
      <c r="E9" s="104">
        <v>94.450906124793676</v>
      </c>
      <c r="F9" s="141">
        <v>93.871438023741121</v>
      </c>
      <c r="G9" s="141">
        <v>93.695212520031234</v>
      </c>
      <c r="H9" s="141">
        <v>95.419343660886639</v>
      </c>
      <c r="I9" s="104">
        <v>94.817630294515737</v>
      </c>
      <c r="J9" s="104">
        <v>96.149006585145088</v>
      </c>
      <c r="K9" s="280" t="s">
        <v>446</v>
      </c>
    </row>
    <row r="10" spans="1:29">
      <c r="A10" s="3" t="s">
        <v>32</v>
      </c>
      <c r="B10" s="104">
        <v>103.50943712492668</v>
      </c>
      <c r="C10" s="104">
        <v>107.44896554087707</v>
      </c>
      <c r="D10" s="104">
        <v>107.81528888395377</v>
      </c>
      <c r="E10" s="104">
        <v>109.78431739402494</v>
      </c>
      <c r="F10" s="141">
        <v>109.55250390854137</v>
      </c>
      <c r="G10" s="141">
        <v>109.86158855585279</v>
      </c>
      <c r="H10" s="141">
        <v>109.86158855585279</v>
      </c>
      <c r="I10" s="104">
        <v>109.86158855585279</v>
      </c>
      <c r="J10" s="104">
        <v>96.43696920672518</v>
      </c>
      <c r="K10" s="280" t="s">
        <v>447</v>
      </c>
    </row>
    <row r="11" spans="1:29">
      <c r="A11" s="3" t="s">
        <v>33</v>
      </c>
      <c r="B11" s="104">
        <v>106.50280766710654</v>
      </c>
      <c r="C11" s="104">
        <v>107.56040852890597</v>
      </c>
      <c r="D11" s="104">
        <v>110.0497511468774</v>
      </c>
      <c r="E11" s="104">
        <v>99.487138547273929</v>
      </c>
      <c r="F11" s="141">
        <v>110.43800615661917</v>
      </c>
      <c r="G11" s="141">
        <v>99.484660229711992</v>
      </c>
      <c r="H11" s="141">
        <v>94.011474308197734</v>
      </c>
      <c r="I11" s="104">
        <v>94.014413494566824</v>
      </c>
      <c r="J11" s="104">
        <v>93.480693631719163</v>
      </c>
      <c r="K11" s="280" t="s">
        <v>448</v>
      </c>
    </row>
    <row r="12" spans="1:29" ht="26.25">
      <c r="A12" s="4" t="s">
        <v>94</v>
      </c>
      <c r="B12" s="104">
        <v>101.84605945985507</v>
      </c>
      <c r="C12" s="104">
        <v>100.9056085384989</v>
      </c>
      <c r="D12" s="104">
        <v>69.625840918238751</v>
      </c>
      <c r="E12" s="104">
        <v>69.709599014258231</v>
      </c>
      <c r="F12" s="141">
        <v>69.097770189110705</v>
      </c>
      <c r="G12" s="141">
        <v>69.918471896077705</v>
      </c>
      <c r="H12" s="141">
        <v>69.924944453216071</v>
      </c>
      <c r="I12" s="104">
        <v>69.897209518628443</v>
      </c>
      <c r="J12" s="104">
        <v>68.986768345241117</v>
      </c>
      <c r="K12" s="280" t="s">
        <v>449</v>
      </c>
    </row>
    <row r="13" spans="1:29">
      <c r="A13" s="3" t="s">
        <v>35</v>
      </c>
      <c r="B13" s="104">
        <v>101.17987686186561</v>
      </c>
      <c r="C13" s="104">
        <v>92.997539132602668</v>
      </c>
      <c r="D13" s="104">
        <v>89.233288737675721</v>
      </c>
      <c r="E13" s="104">
        <v>92.157175340288333</v>
      </c>
      <c r="F13" s="141">
        <v>87.000090715724909</v>
      </c>
      <c r="G13" s="141">
        <v>91.451190882763839</v>
      </c>
      <c r="H13" s="141">
        <v>94.194251466803863</v>
      </c>
      <c r="I13" s="104">
        <v>95.983168295860693</v>
      </c>
      <c r="J13" s="104">
        <v>99.947782656401913</v>
      </c>
      <c r="K13" s="280" t="s">
        <v>450</v>
      </c>
    </row>
    <row r="14" spans="1:29">
      <c r="A14" s="3" t="s">
        <v>36</v>
      </c>
      <c r="B14" s="104">
        <v>107.93315717725575</v>
      </c>
      <c r="C14" s="104">
        <v>109.86711382133346</v>
      </c>
      <c r="D14" s="104">
        <v>109.96097875388841</v>
      </c>
      <c r="E14" s="104">
        <v>111.31342499827308</v>
      </c>
      <c r="F14" s="141">
        <v>109.99268934979287</v>
      </c>
      <c r="G14" s="141">
        <v>109.63099503083842</v>
      </c>
      <c r="H14" s="141">
        <v>129.14584773341448</v>
      </c>
      <c r="I14" s="104">
        <v>96.484167879046538</v>
      </c>
      <c r="J14" s="104">
        <v>117.6766054386496</v>
      </c>
      <c r="K14" s="280" t="s">
        <v>451</v>
      </c>
    </row>
    <row r="15" spans="1:29">
      <c r="A15" s="3" t="s">
        <v>37</v>
      </c>
      <c r="B15" s="104">
        <v>91.371884130527604</v>
      </c>
      <c r="C15" s="104">
        <v>52.093529164122785</v>
      </c>
      <c r="D15" s="104">
        <v>40.943427730970981</v>
      </c>
      <c r="E15" s="104">
        <v>52.060263867174413</v>
      </c>
      <c r="F15" s="141">
        <v>47.814076046739316</v>
      </c>
      <c r="G15" s="141">
        <v>52.304765831062042</v>
      </c>
      <c r="H15" s="141">
        <v>50.169276684911182</v>
      </c>
      <c r="I15" s="104">
        <v>57.952936905985084</v>
      </c>
      <c r="J15" s="104">
        <v>61.894049247276953</v>
      </c>
      <c r="K15" s="280" t="s">
        <v>452</v>
      </c>
    </row>
    <row r="16" spans="1:29">
      <c r="A16" s="3" t="s">
        <v>38</v>
      </c>
      <c r="B16" s="104">
        <v>96.647315113438992</v>
      </c>
      <c r="C16" s="104">
        <v>62.334122712294359</v>
      </c>
      <c r="D16" s="104">
        <v>45.869623636237137</v>
      </c>
      <c r="E16" s="104">
        <v>53.954042337938951</v>
      </c>
      <c r="F16" s="141">
        <v>51.143846992014744</v>
      </c>
      <c r="G16" s="141">
        <v>53.029341644455116</v>
      </c>
      <c r="H16" s="141">
        <v>54.209687321090406</v>
      </c>
      <c r="I16" s="104">
        <v>57.433293394195552</v>
      </c>
      <c r="J16" s="104">
        <v>63.204356945907804</v>
      </c>
      <c r="K16" s="280" t="s">
        <v>453</v>
      </c>
    </row>
    <row r="17" spans="1:11" ht="26.25">
      <c r="A17" s="4" t="s">
        <v>95</v>
      </c>
      <c r="B17" s="104">
        <v>90.850030456465859</v>
      </c>
      <c r="C17" s="104">
        <v>90.850030456465859</v>
      </c>
      <c r="D17" s="104">
        <v>90.850030456465859</v>
      </c>
      <c r="E17" s="104">
        <v>90.850030456465859</v>
      </c>
      <c r="F17" s="141">
        <v>90.850030456465859</v>
      </c>
      <c r="G17" s="141">
        <v>90.850030456465859</v>
      </c>
      <c r="H17" s="141">
        <v>90.850030456465859</v>
      </c>
      <c r="I17" s="104">
        <v>90.850030456465859</v>
      </c>
      <c r="J17" s="104">
        <v>90.850030456465859</v>
      </c>
      <c r="K17" s="280" t="s">
        <v>454</v>
      </c>
    </row>
    <row r="18" spans="1:11" ht="26.25">
      <c r="A18" s="4" t="s">
        <v>96</v>
      </c>
      <c r="B18" s="104">
        <v>91.999754988433708</v>
      </c>
      <c r="C18" s="104">
        <v>91.508151190175184</v>
      </c>
      <c r="D18" s="104">
        <v>82.359106856452698</v>
      </c>
      <c r="E18" s="104">
        <v>77.348551907895455</v>
      </c>
      <c r="F18" s="141">
        <v>77.148503246401418</v>
      </c>
      <c r="G18" s="141">
        <v>76.598950467530784</v>
      </c>
      <c r="H18" s="141">
        <v>75.538194496045534</v>
      </c>
      <c r="I18" s="104">
        <v>80.108559421604085</v>
      </c>
      <c r="J18" s="104">
        <v>85.26400324570578</v>
      </c>
      <c r="K18" s="280" t="s">
        <v>455</v>
      </c>
    </row>
    <row r="19" spans="1:11">
      <c r="A19" s="3" t="s">
        <v>41</v>
      </c>
      <c r="B19" s="104">
        <v>97.21580383177168</v>
      </c>
      <c r="C19" s="104">
        <v>97.494450324364422</v>
      </c>
      <c r="D19" s="104">
        <v>96.263089482895822</v>
      </c>
      <c r="E19" s="104">
        <v>93.116447583813098</v>
      </c>
      <c r="F19" s="141">
        <v>92.342834803834663</v>
      </c>
      <c r="G19" s="141">
        <v>93.10725292583264</v>
      </c>
      <c r="H19" s="141">
        <v>93.665231504380372</v>
      </c>
      <c r="I19" s="104">
        <v>93.350471101204732</v>
      </c>
      <c r="J19" s="104">
        <v>94.85323464828943</v>
      </c>
      <c r="K19" s="280" t="s">
        <v>456</v>
      </c>
    </row>
    <row r="20" spans="1:11">
      <c r="A20" s="3" t="s">
        <v>42</v>
      </c>
      <c r="B20" s="104">
        <v>92.564826198990929</v>
      </c>
      <c r="C20" s="104">
        <v>82.747772793911338</v>
      </c>
      <c r="D20" s="104">
        <v>74.597930739050412</v>
      </c>
      <c r="E20" s="104">
        <v>80.524389237843209</v>
      </c>
      <c r="F20" s="141">
        <v>72.403080091267185</v>
      </c>
      <c r="G20" s="141">
        <v>76.983316858446386</v>
      </c>
      <c r="H20" s="141">
        <v>84.47259998547888</v>
      </c>
      <c r="I20" s="104">
        <v>88.238560016180372</v>
      </c>
      <c r="J20" s="104">
        <v>95.895963177564397</v>
      </c>
      <c r="K20" s="280" t="s">
        <v>457</v>
      </c>
    </row>
    <row r="21" spans="1:11">
      <c r="A21" s="3" t="s">
        <v>43</v>
      </c>
      <c r="B21" s="104">
        <v>110.33354868413325</v>
      </c>
      <c r="C21" s="104">
        <v>88.475734674717359</v>
      </c>
      <c r="D21" s="104">
        <v>83.167588193506276</v>
      </c>
      <c r="E21" s="104">
        <v>96.735205923961871</v>
      </c>
      <c r="F21" s="141">
        <v>95.545898672483588</v>
      </c>
      <c r="G21" s="141">
        <v>96.67075103855062</v>
      </c>
      <c r="H21" s="141">
        <v>96.516560463418003</v>
      </c>
      <c r="I21" s="104">
        <v>98.207613521395274</v>
      </c>
      <c r="J21" s="104">
        <v>89.215607245383012</v>
      </c>
      <c r="K21" s="280" t="s">
        <v>458</v>
      </c>
    </row>
    <row r="22" spans="1:11">
      <c r="A22" s="3" t="s">
        <v>44</v>
      </c>
      <c r="B22" s="104">
        <v>96.356984901308834</v>
      </c>
      <c r="C22" s="104">
        <v>95.778069246618486</v>
      </c>
      <c r="D22" s="104">
        <v>95.778069246618486</v>
      </c>
      <c r="E22" s="104">
        <v>94.906351380456812</v>
      </c>
      <c r="F22" s="141">
        <v>94.906351380456812</v>
      </c>
      <c r="G22" s="141">
        <v>94.906351380456812</v>
      </c>
      <c r="H22" s="141">
        <v>94.906351380456812</v>
      </c>
      <c r="I22" s="104">
        <v>94.906351380456812</v>
      </c>
      <c r="J22" s="104">
        <v>94.906351380456812</v>
      </c>
      <c r="K22" s="280" t="s">
        <v>459</v>
      </c>
    </row>
    <row r="23" spans="1:11">
      <c r="A23" s="3" t="s">
        <v>45</v>
      </c>
      <c r="B23" s="104">
        <v>92.345045481464112</v>
      </c>
      <c r="C23" s="104">
        <v>76.024494987085276</v>
      </c>
      <c r="D23" s="104">
        <v>67.523962113915886</v>
      </c>
      <c r="E23" s="104">
        <v>83.883139085489404</v>
      </c>
      <c r="F23" s="141">
        <v>79.938207403377902</v>
      </c>
      <c r="G23" s="141">
        <v>78.767036795875427</v>
      </c>
      <c r="H23" s="141">
        <v>85.175968789491279</v>
      </c>
      <c r="I23" s="104">
        <v>91.65134335321298</v>
      </c>
      <c r="J23" s="104">
        <v>92.213591807874579</v>
      </c>
      <c r="K23" s="280" t="s">
        <v>460</v>
      </c>
    </row>
    <row r="24" spans="1:11">
      <c r="A24" s="3" t="s">
        <v>46</v>
      </c>
      <c r="B24" s="104">
        <v>101.89718208754262</v>
      </c>
      <c r="C24" s="104">
        <v>105.438071565789</v>
      </c>
      <c r="D24" s="104">
        <v>120.6139366580191</v>
      </c>
      <c r="E24" s="104">
        <v>171.61506001880545</v>
      </c>
      <c r="F24" s="141">
        <v>140.73818273297692</v>
      </c>
      <c r="G24" s="141">
        <v>151.48133052771161</v>
      </c>
      <c r="H24" s="141">
        <v>185.99955350709232</v>
      </c>
      <c r="I24" s="104">
        <v>208.24117330744093</v>
      </c>
      <c r="J24" s="104">
        <v>171.61506001880545</v>
      </c>
      <c r="K24" s="280" t="s">
        <v>461</v>
      </c>
    </row>
    <row r="25" spans="1:11">
      <c r="A25" s="3" t="s">
        <v>47</v>
      </c>
      <c r="B25" s="104">
        <v>113.26849336017209</v>
      </c>
      <c r="C25" s="104">
        <v>113.51157771008029</v>
      </c>
      <c r="D25" s="104">
        <v>107.64015614084227</v>
      </c>
      <c r="E25" s="104">
        <v>106.3735650195228</v>
      </c>
      <c r="F25" s="141">
        <v>105.6494628572691</v>
      </c>
      <c r="G25" s="141">
        <v>105.6494628572691</v>
      </c>
      <c r="H25" s="141">
        <v>107.09766718177653</v>
      </c>
      <c r="I25" s="104">
        <v>107.09766718177653</v>
      </c>
      <c r="J25" s="104">
        <v>107.09766718177653</v>
      </c>
      <c r="K25" s="280" t="s">
        <v>462</v>
      </c>
    </row>
    <row r="26" spans="1:11">
      <c r="A26" s="3" t="s">
        <v>48</v>
      </c>
      <c r="B26" s="104">
        <v>200.90346362017036</v>
      </c>
      <c r="C26" s="104">
        <v>421.52568129790706</v>
      </c>
      <c r="D26" s="104">
        <v>462.87747682461122</v>
      </c>
      <c r="E26" s="104">
        <v>103.95261933411876</v>
      </c>
      <c r="F26" s="141">
        <v>72.469007955790403</v>
      </c>
      <c r="G26" s="141">
        <v>97.141105331835888</v>
      </c>
      <c r="H26" s="141">
        <v>155.02944132187676</v>
      </c>
      <c r="I26" s="104">
        <v>91.170922726971952</v>
      </c>
      <c r="J26" s="104">
        <v>91.170922726971952</v>
      </c>
      <c r="K26" s="280" t="s">
        <v>463</v>
      </c>
    </row>
    <row r="27" spans="1:11">
      <c r="A27" s="3" t="s">
        <v>49</v>
      </c>
      <c r="B27" s="104">
        <v>112.86419555152901</v>
      </c>
      <c r="C27" s="104">
        <v>117.31060644450858</v>
      </c>
      <c r="D27" s="104">
        <v>116.45665859724542</v>
      </c>
      <c r="E27" s="104">
        <v>113.43825800797785</v>
      </c>
      <c r="F27" s="141">
        <v>114.09549177427681</v>
      </c>
      <c r="G27" s="141">
        <v>113.57442858080337</v>
      </c>
      <c r="H27" s="141">
        <v>112.40929528656626</v>
      </c>
      <c r="I27" s="104">
        <v>113.67381639026499</v>
      </c>
      <c r="J27" s="104">
        <v>116.83621402689892</v>
      </c>
      <c r="K27" s="280" t="s">
        <v>464</v>
      </c>
    </row>
    <row r="28" spans="1:11">
      <c r="A28" s="3" t="s">
        <v>50</v>
      </c>
      <c r="B28" s="104">
        <v>92.326007198337336</v>
      </c>
      <c r="C28" s="104">
        <v>90.532931887342187</v>
      </c>
      <c r="D28" s="104">
        <v>94.421777918931539</v>
      </c>
      <c r="E28" s="104">
        <v>94.19250625511026</v>
      </c>
      <c r="F28" s="141">
        <v>94.049360102109034</v>
      </c>
      <c r="G28" s="141">
        <v>94.442700645582093</v>
      </c>
      <c r="H28" s="141">
        <v>93.833029838717081</v>
      </c>
      <c r="I28" s="104">
        <v>94.444934434032803</v>
      </c>
      <c r="J28" s="104">
        <v>97.543983416524028</v>
      </c>
      <c r="K28" s="280" t="s">
        <v>465</v>
      </c>
    </row>
    <row r="29" spans="1:11">
      <c r="A29" s="57" t="s">
        <v>51</v>
      </c>
      <c r="B29" s="105">
        <v>99.586209451187514</v>
      </c>
      <c r="C29" s="105">
        <v>99.617272284351444</v>
      </c>
      <c r="D29" s="105">
        <v>99.535361551742952</v>
      </c>
      <c r="E29" s="105">
        <v>99.608855105535639</v>
      </c>
      <c r="F29" s="142">
        <v>99.493966700164975</v>
      </c>
      <c r="G29" s="142">
        <v>99.57320278754699</v>
      </c>
      <c r="H29" s="142">
        <v>99.584294981526384</v>
      </c>
      <c r="I29" s="105">
        <v>99.783955952904179</v>
      </c>
      <c r="J29" s="105">
        <v>99.652740743601854</v>
      </c>
      <c r="K29" s="281" t="s">
        <v>466</v>
      </c>
    </row>
    <row r="30" spans="1:11">
      <c r="A30" s="19" t="s">
        <v>130</v>
      </c>
      <c r="K30" s="19" t="s">
        <v>440</v>
      </c>
    </row>
    <row r="31" spans="1:11">
      <c r="B31" s="79"/>
      <c r="C31" s="79"/>
      <c r="D31" s="79"/>
    </row>
    <row r="32" spans="1:11">
      <c r="B32" s="104"/>
      <c r="C32" s="104"/>
      <c r="D32" s="104"/>
      <c r="E32" s="104"/>
      <c r="F32" s="104"/>
      <c r="G32" s="104"/>
      <c r="H32" s="104"/>
      <c r="I32" s="104"/>
    </row>
    <row r="33" spans="2:9">
      <c r="B33" s="104"/>
      <c r="C33" s="104"/>
      <c r="D33" s="104"/>
      <c r="E33" s="104"/>
      <c r="F33" s="104"/>
      <c r="G33" s="104"/>
      <c r="H33" s="104"/>
      <c r="I33" s="104"/>
    </row>
    <row r="34" spans="2:9">
      <c r="B34" s="104"/>
      <c r="C34" s="104"/>
      <c r="D34" s="104"/>
      <c r="E34" s="104"/>
      <c r="F34" s="104"/>
      <c r="G34" s="104"/>
      <c r="H34" s="104"/>
      <c r="I34" s="104"/>
    </row>
    <row r="35" spans="2:9">
      <c r="B35" s="104"/>
      <c r="C35" s="104"/>
      <c r="D35" s="104"/>
      <c r="E35" s="104"/>
      <c r="F35" s="104"/>
      <c r="G35" s="104"/>
      <c r="H35" s="104"/>
      <c r="I35" s="104"/>
    </row>
    <row r="36" spans="2:9">
      <c r="B36" s="104"/>
      <c r="C36" s="104"/>
      <c r="D36" s="104"/>
      <c r="E36" s="104"/>
      <c r="F36" s="104"/>
      <c r="G36" s="104"/>
      <c r="H36" s="104"/>
      <c r="I36" s="104"/>
    </row>
    <row r="37" spans="2:9">
      <c r="B37" s="104"/>
      <c r="C37" s="104"/>
      <c r="D37" s="104"/>
      <c r="E37" s="104"/>
      <c r="F37" s="104"/>
      <c r="G37" s="104"/>
      <c r="H37" s="104"/>
      <c r="I37" s="104"/>
    </row>
    <row r="38" spans="2:9">
      <c r="B38" s="104"/>
      <c r="C38" s="104"/>
      <c r="D38" s="104"/>
      <c r="E38" s="104"/>
      <c r="F38" s="104"/>
      <c r="G38" s="104"/>
      <c r="H38" s="104"/>
      <c r="I38" s="104"/>
    </row>
    <row r="39" spans="2:9">
      <c r="B39" s="104"/>
      <c r="C39" s="104"/>
      <c r="D39" s="104"/>
      <c r="E39" s="104"/>
      <c r="F39" s="104"/>
      <c r="G39" s="104"/>
      <c r="H39" s="104"/>
      <c r="I39" s="104"/>
    </row>
    <row r="40" spans="2:9">
      <c r="B40" s="104"/>
      <c r="C40" s="104"/>
      <c r="D40" s="104"/>
      <c r="E40" s="104"/>
      <c r="F40" s="104"/>
      <c r="G40" s="104"/>
      <c r="H40" s="104"/>
      <c r="I40" s="104"/>
    </row>
    <row r="41" spans="2:9">
      <c r="B41" s="104"/>
      <c r="C41" s="104"/>
      <c r="D41" s="104"/>
      <c r="E41" s="104"/>
      <c r="F41" s="104"/>
      <c r="G41" s="104"/>
      <c r="H41" s="104"/>
      <c r="I41" s="104"/>
    </row>
    <row r="42" spans="2:9">
      <c r="B42" s="104"/>
      <c r="C42" s="104"/>
      <c r="D42" s="104"/>
      <c r="E42" s="104"/>
      <c r="F42" s="104"/>
      <c r="G42" s="104"/>
      <c r="H42" s="104"/>
      <c r="I42" s="104"/>
    </row>
    <row r="43" spans="2:9">
      <c r="B43" s="104"/>
      <c r="C43" s="104"/>
      <c r="D43" s="104"/>
      <c r="E43" s="104"/>
      <c r="F43" s="104"/>
      <c r="G43" s="104"/>
      <c r="H43" s="104"/>
      <c r="I43" s="104"/>
    </row>
    <row r="44" spans="2:9">
      <c r="B44" s="104"/>
      <c r="C44" s="104"/>
      <c r="D44" s="104"/>
      <c r="E44" s="104"/>
      <c r="F44" s="104"/>
      <c r="G44" s="104"/>
      <c r="H44" s="104"/>
      <c r="I44" s="104"/>
    </row>
    <row r="45" spans="2:9">
      <c r="B45" s="104"/>
      <c r="C45" s="104"/>
      <c r="D45" s="104"/>
      <c r="E45" s="104"/>
      <c r="F45" s="104"/>
      <c r="G45" s="104"/>
      <c r="H45" s="104"/>
      <c r="I45" s="104"/>
    </row>
    <row r="46" spans="2:9">
      <c r="B46" s="104"/>
      <c r="C46" s="104"/>
      <c r="D46" s="104"/>
      <c r="E46" s="104"/>
      <c r="F46" s="104"/>
      <c r="G46" s="104"/>
      <c r="H46" s="104"/>
      <c r="I46" s="104"/>
    </row>
    <row r="47" spans="2:9">
      <c r="B47" s="104"/>
      <c r="C47" s="104"/>
      <c r="D47" s="104"/>
      <c r="E47" s="104"/>
      <c r="F47" s="104"/>
      <c r="G47" s="104"/>
      <c r="H47" s="104"/>
      <c r="I47" s="104"/>
    </row>
    <row r="48" spans="2:9">
      <c r="B48" s="104"/>
      <c r="C48" s="104"/>
      <c r="D48" s="104"/>
      <c r="E48" s="104"/>
      <c r="F48" s="104"/>
      <c r="G48" s="104"/>
      <c r="H48" s="104"/>
      <c r="I48" s="104"/>
    </row>
    <row r="49" spans="2:9">
      <c r="B49" s="104"/>
      <c r="C49" s="104"/>
      <c r="D49" s="104"/>
      <c r="E49" s="104"/>
      <c r="F49" s="104"/>
      <c r="G49" s="104"/>
      <c r="H49" s="104"/>
      <c r="I49" s="104"/>
    </row>
    <row r="50" spans="2:9">
      <c r="B50" s="104"/>
      <c r="C50" s="104"/>
      <c r="D50" s="104"/>
      <c r="E50" s="104"/>
      <c r="F50" s="104"/>
      <c r="G50" s="104"/>
      <c r="H50" s="104"/>
      <c r="I50" s="104"/>
    </row>
    <row r="51" spans="2:9">
      <c r="B51" s="104"/>
      <c r="C51" s="104"/>
      <c r="D51" s="104"/>
      <c r="E51" s="104"/>
      <c r="F51" s="104"/>
      <c r="G51" s="104"/>
      <c r="H51" s="104"/>
      <c r="I51" s="104"/>
    </row>
    <row r="52" spans="2:9">
      <c r="B52" s="104"/>
      <c r="C52" s="104"/>
      <c r="D52" s="104"/>
      <c r="E52" s="104"/>
      <c r="F52" s="104"/>
      <c r="G52" s="104"/>
      <c r="H52" s="104"/>
      <c r="I52" s="104"/>
    </row>
    <row r="53" spans="2:9">
      <c r="B53" s="104"/>
      <c r="C53" s="104"/>
      <c r="D53" s="104"/>
      <c r="E53" s="104"/>
      <c r="F53" s="104"/>
      <c r="G53" s="104"/>
      <c r="H53" s="104"/>
      <c r="I53" s="104"/>
    </row>
    <row r="54" spans="2:9">
      <c r="B54" s="104"/>
      <c r="C54" s="104"/>
      <c r="D54" s="104"/>
      <c r="E54" s="104"/>
      <c r="F54" s="104"/>
      <c r="G54" s="104"/>
      <c r="H54" s="104"/>
      <c r="I54" s="104"/>
    </row>
    <row r="55" spans="2:9">
      <c r="B55" s="105"/>
      <c r="C55" s="105"/>
      <c r="D55" s="105"/>
      <c r="E55" s="105"/>
      <c r="F55" s="105"/>
      <c r="G55" s="105"/>
      <c r="H55" s="104"/>
      <c r="I55" s="105"/>
    </row>
  </sheetData>
  <mergeCells count="9">
    <mergeCell ref="A1:K1"/>
    <mergeCell ref="A2:K2"/>
    <mergeCell ref="A4:A5"/>
    <mergeCell ref="B4:B5"/>
    <mergeCell ref="C4:C5"/>
    <mergeCell ref="D4:D5"/>
    <mergeCell ref="E4:E5"/>
    <mergeCell ref="F4:I4"/>
    <mergeCell ref="K4:K5"/>
  </mergeCells>
  <hyperlinks>
    <hyperlink ref="J3" location="Content!A1" display="contents"/>
  </hyperlinks>
  <pageMargins left="0.7" right="0.7" top="0.75" bottom="0.75" header="0.3" footer="0.3"/>
  <pageSetup paperSize="9" scale="47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rightToLeft="1" view="pageBreakPreview" zoomScaleNormal="100" zoomScaleSheetLayoutView="100" workbookViewId="0">
      <selection activeCell="J3" sqref="J3"/>
    </sheetView>
  </sheetViews>
  <sheetFormatPr defaultColWidth="9.140625" defaultRowHeight="15"/>
  <cols>
    <col min="1" max="1" width="22.5703125" style="187" bestFit="1" customWidth="1"/>
    <col min="2" max="10" width="9.140625" style="187"/>
    <col min="11" max="11" width="24.7109375" style="187" customWidth="1"/>
    <col min="12" max="16384" width="9.140625" style="187"/>
  </cols>
  <sheetData>
    <row r="1" spans="1:13">
      <c r="A1" s="376" t="s">
        <v>295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190"/>
      <c r="M1" s="190"/>
    </row>
    <row r="2" spans="1:13">
      <c r="A2" s="434" t="s">
        <v>422</v>
      </c>
      <c r="B2" s="434"/>
      <c r="C2" s="434"/>
      <c r="D2" s="434"/>
      <c r="E2" s="434"/>
      <c r="F2" s="434"/>
      <c r="G2" s="434"/>
      <c r="H2" s="434"/>
      <c r="I2" s="434"/>
      <c r="J2" s="434"/>
      <c r="K2" s="434"/>
      <c r="L2" s="268"/>
      <c r="M2" s="190"/>
    </row>
    <row r="3" spans="1:13">
      <c r="A3" s="111" t="s">
        <v>199</v>
      </c>
      <c r="B3" s="136"/>
      <c r="C3" s="136"/>
      <c r="D3" s="136"/>
      <c r="E3" s="136"/>
      <c r="F3" s="12"/>
      <c r="J3" s="12" t="s">
        <v>52</v>
      </c>
      <c r="K3" s="248" t="s">
        <v>423</v>
      </c>
      <c r="L3" s="190"/>
      <c r="M3" s="190"/>
    </row>
    <row r="4" spans="1:13">
      <c r="A4" s="427" t="s">
        <v>9</v>
      </c>
      <c r="B4" s="427">
        <v>2014</v>
      </c>
      <c r="C4" s="427">
        <v>2015</v>
      </c>
      <c r="D4" s="427">
        <v>2016</v>
      </c>
      <c r="E4" s="427">
        <v>2017</v>
      </c>
      <c r="F4" s="428">
        <v>2017</v>
      </c>
      <c r="G4" s="428"/>
      <c r="H4" s="428"/>
      <c r="I4" s="428"/>
      <c r="J4" s="27">
        <v>2018</v>
      </c>
      <c r="K4" s="429" t="s">
        <v>390</v>
      </c>
      <c r="L4" s="191"/>
      <c r="M4" s="191"/>
    </row>
    <row r="5" spans="1:13" ht="25.5">
      <c r="A5" s="427"/>
      <c r="B5" s="427"/>
      <c r="C5" s="427"/>
      <c r="D5" s="427"/>
      <c r="E5" s="427"/>
      <c r="F5" s="249" t="s">
        <v>367</v>
      </c>
      <c r="G5" s="249" t="s">
        <v>368</v>
      </c>
      <c r="H5" s="249" t="s">
        <v>369</v>
      </c>
      <c r="I5" s="249" t="s">
        <v>391</v>
      </c>
      <c r="J5" s="249" t="s">
        <v>367</v>
      </c>
      <c r="K5" s="429"/>
      <c r="L5" s="192"/>
      <c r="M5" s="192"/>
    </row>
    <row r="6" spans="1:13" ht="15" customHeight="1">
      <c r="A6" s="77" t="s">
        <v>241</v>
      </c>
      <c r="B6" s="78"/>
      <c r="C6" s="78"/>
      <c r="D6" s="78"/>
      <c r="E6" s="81"/>
      <c r="F6" s="30"/>
      <c r="G6" s="30"/>
      <c r="H6" s="81"/>
      <c r="I6" s="81"/>
      <c r="J6" s="81"/>
      <c r="K6" s="266" t="s">
        <v>371</v>
      </c>
      <c r="L6" s="193"/>
      <c r="M6" s="193"/>
    </row>
    <row r="7" spans="1:13">
      <c r="A7" s="25" t="s">
        <v>87</v>
      </c>
      <c r="B7" s="25">
        <v>5940.7972430555556</v>
      </c>
      <c r="C7" s="25">
        <v>5874.9208333333336</v>
      </c>
      <c r="D7" s="25">
        <v>5818.2777777777783</v>
      </c>
      <c r="E7" s="25">
        <v>5654.3469387755104</v>
      </c>
      <c r="F7" s="25">
        <v>4795.666666666667</v>
      </c>
      <c r="G7" s="25">
        <v>6903.083333333333</v>
      </c>
      <c r="H7" s="25">
        <v>6244.333333333333</v>
      </c>
      <c r="I7" s="25">
        <v>4749.6923076923076</v>
      </c>
      <c r="J7" s="25">
        <v>5292.5</v>
      </c>
      <c r="K7" s="254" t="s">
        <v>406</v>
      </c>
      <c r="L7" s="87"/>
      <c r="M7" s="87"/>
    </row>
    <row r="8" spans="1:13">
      <c r="A8" s="25" t="s">
        <v>92</v>
      </c>
      <c r="B8" s="26">
        <v>3530.7687500000006</v>
      </c>
      <c r="C8" s="26">
        <v>332.8</v>
      </c>
      <c r="D8" s="26">
        <v>360</v>
      </c>
      <c r="E8" s="25">
        <v>891</v>
      </c>
      <c r="F8" s="86">
        <v>891</v>
      </c>
      <c r="G8" s="25">
        <v>2168</v>
      </c>
      <c r="H8" s="86">
        <v>3567</v>
      </c>
      <c r="I8" s="25">
        <v>2579</v>
      </c>
      <c r="J8" s="25">
        <v>1120</v>
      </c>
      <c r="K8" s="254" t="s">
        <v>424</v>
      </c>
      <c r="L8" s="194"/>
      <c r="M8" s="87"/>
    </row>
    <row r="9" spans="1:13">
      <c r="A9" s="25" t="s">
        <v>88</v>
      </c>
      <c r="B9" s="26">
        <v>7283.729166666667</v>
      </c>
      <c r="C9" s="26">
        <v>8718</v>
      </c>
      <c r="D9" s="26">
        <v>9560</v>
      </c>
      <c r="E9" s="25">
        <v>8540</v>
      </c>
      <c r="F9" s="26">
        <v>8540</v>
      </c>
      <c r="G9" s="25">
        <v>8510</v>
      </c>
      <c r="H9" s="26">
        <v>8080</v>
      </c>
      <c r="I9" s="25">
        <v>6410</v>
      </c>
      <c r="J9" s="25">
        <v>7446</v>
      </c>
      <c r="K9" s="254" t="s">
        <v>407</v>
      </c>
      <c r="L9" s="194"/>
      <c r="M9" s="87"/>
    </row>
    <row r="10" spans="1:13" ht="15" customHeight="1">
      <c r="A10" s="77" t="s">
        <v>242</v>
      </c>
      <c r="B10" s="78"/>
      <c r="C10" s="78"/>
      <c r="D10" s="78"/>
      <c r="E10" s="81"/>
      <c r="F10" s="54"/>
      <c r="G10" s="81"/>
      <c r="H10" s="54"/>
      <c r="I10" s="54"/>
      <c r="J10" s="54"/>
      <c r="K10" s="266" t="s">
        <v>394</v>
      </c>
      <c r="L10" s="193"/>
      <c r="M10" s="193"/>
    </row>
    <row r="11" spans="1:13">
      <c r="A11" s="25" t="s">
        <v>87</v>
      </c>
      <c r="B11" s="25">
        <v>5750.0820439814825</v>
      </c>
      <c r="C11" s="25">
        <v>5964.505208333333</v>
      </c>
      <c r="D11" s="25">
        <v>5922.4581679894181</v>
      </c>
      <c r="E11" s="25">
        <v>6008.2777777777774</v>
      </c>
      <c r="F11" s="25">
        <v>4914.666666666667</v>
      </c>
      <c r="G11" s="86">
        <v>7352.4074074074078</v>
      </c>
      <c r="H11" s="25">
        <v>6716.3703703703704</v>
      </c>
      <c r="I11" s="25">
        <v>4998.8620689655172</v>
      </c>
      <c r="J11" s="25">
        <v>5530.9666666666662</v>
      </c>
      <c r="K11" s="254" t="s">
        <v>406</v>
      </c>
      <c r="L11" s="87"/>
      <c r="M11" s="87"/>
    </row>
    <row r="12" spans="1:13">
      <c r="A12" s="25" t="s">
        <v>92</v>
      </c>
      <c r="B12" s="26">
        <v>3124.6739166666666</v>
      </c>
      <c r="C12" s="26">
        <v>892</v>
      </c>
      <c r="D12" s="26">
        <v>374</v>
      </c>
      <c r="E12" s="25">
        <v>897</v>
      </c>
      <c r="F12" s="86">
        <v>897</v>
      </c>
      <c r="G12" s="86">
        <v>4391</v>
      </c>
      <c r="H12" s="86">
        <v>4649</v>
      </c>
      <c r="I12" s="86">
        <v>1373</v>
      </c>
      <c r="J12" s="86">
        <v>1147</v>
      </c>
      <c r="K12" s="254" t="s">
        <v>424</v>
      </c>
      <c r="L12" s="194"/>
      <c r="M12" s="194"/>
    </row>
    <row r="13" spans="1:13">
      <c r="A13" s="25" t="s">
        <v>88</v>
      </c>
      <c r="B13" s="26">
        <v>7405.75</v>
      </c>
      <c r="C13" s="26">
        <v>8949</v>
      </c>
      <c r="D13" s="26">
        <v>8969</v>
      </c>
      <c r="E13" s="25">
        <v>9075</v>
      </c>
      <c r="F13" s="26">
        <v>7577</v>
      </c>
      <c r="G13" s="86">
        <v>9075</v>
      </c>
      <c r="H13" s="26">
        <v>8409</v>
      </c>
      <c r="I13" s="26">
        <v>7338</v>
      </c>
      <c r="J13" s="26">
        <v>7732</v>
      </c>
      <c r="K13" s="254" t="s">
        <v>407</v>
      </c>
      <c r="L13" s="194"/>
      <c r="M13" s="194"/>
    </row>
    <row r="14" spans="1:13">
      <c r="A14" s="77" t="s">
        <v>243</v>
      </c>
      <c r="B14" s="81"/>
      <c r="C14" s="81"/>
      <c r="D14" s="81"/>
      <c r="E14" s="81"/>
      <c r="F14" s="54"/>
      <c r="G14" s="81"/>
      <c r="H14" s="54"/>
      <c r="I14" s="54"/>
      <c r="J14" s="54"/>
      <c r="K14" s="266" t="s">
        <v>395</v>
      </c>
      <c r="L14" s="193"/>
      <c r="M14" s="193"/>
    </row>
    <row r="15" spans="1:13">
      <c r="A15" s="25" t="s">
        <v>87</v>
      </c>
      <c r="B15" s="25">
        <v>5670.9441611111115</v>
      </c>
      <c r="C15" s="25">
        <v>5650.8774999999996</v>
      </c>
      <c r="D15" s="25">
        <v>5477.9375</v>
      </c>
      <c r="E15" s="25">
        <v>5712.791666666667</v>
      </c>
      <c r="F15" s="25">
        <v>4721.7748335893502</v>
      </c>
      <c r="G15" s="25">
        <v>6783.6049761051372</v>
      </c>
      <c r="H15" s="25">
        <v>6290.7320788530478</v>
      </c>
      <c r="I15" s="25">
        <v>4942.8035282258061</v>
      </c>
      <c r="J15" s="25">
        <v>5383.1333333333332</v>
      </c>
      <c r="K15" s="254" t="s">
        <v>406</v>
      </c>
      <c r="L15" s="87"/>
      <c r="M15" s="87"/>
    </row>
    <row r="16" spans="1:13">
      <c r="A16" s="25" t="s">
        <v>92</v>
      </c>
      <c r="B16" s="86">
        <v>2272.5090000000005</v>
      </c>
      <c r="C16" s="86">
        <v>239.7</v>
      </c>
      <c r="D16" s="86">
        <v>848</v>
      </c>
      <c r="E16" s="25">
        <v>784</v>
      </c>
      <c r="F16" s="86">
        <v>784</v>
      </c>
      <c r="G16" s="25">
        <v>3471</v>
      </c>
      <c r="H16" s="86">
        <v>3905</v>
      </c>
      <c r="I16" s="86">
        <v>2458</v>
      </c>
      <c r="J16" s="86">
        <v>1149</v>
      </c>
      <c r="K16" s="254" t="s">
        <v>424</v>
      </c>
      <c r="L16" s="194"/>
      <c r="M16" s="194"/>
    </row>
    <row r="17" spans="1:13">
      <c r="A17" s="25" t="s">
        <v>88</v>
      </c>
      <c r="B17" s="26">
        <v>6887.8281666666671</v>
      </c>
      <c r="C17" s="26">
        <v>8258</v>
      </c>
      <c r="D17" s="26">
        <v>8295</v>
      </c>
      <c r="E17" s="25">
        <v>8247</v>
      </c>
      <c r="F17" s="26">
        <v>7269.2000000000007</v>
      </c>
      <c r="G17" s="25">
        <v>8247</v>
      </c>
      <c r="H17" s="26">
        <v>8074</v>
      </c>
      <c r="I17" s="26">
        <v>6561</v>
      </c>
      <c r="J17" s="26">
        <v>7692</v>
      </c>
      <c r="K17" s="254" t="s">
        <v>407</v>
      </c>
      <c r="L17" s="194"/>
      <c r="M17" s="194"/>
    </row>
    <row r="18" spans="1:13">
      <c r="A18" s="77" t="s">
        <v>83</v>
      </c>
      <c r="B18" s="81"/>
      <c r="C18" s="81"/>
      <c r="D18" s="81"/>
      <c r="E18" s="81"/>
      <c r="F18" s="54"/>
      <c r="G18" s="81"/>
      <c r="H18" s="54"/>
      <c r="I18" s="54"/>
      <c r="J18" s="54"/>
      <c r="K18" s="266" t="s">
        <v>396</v>
      </c>
      <c r="L18" s="193"/>
      <c r="M18" s="193"/>
    </row>
    <row r="19" spans="1:13">
      <c r="A19" s="25" t="s">
        <v>87</v>
      </c>
      <c r="B19" s="25">
        <v>5344.3883689516124</v>
      </c>
      <c r="C19" s="25">
        <v>5679.4444444444443</v>
      </c>
      <c r="D19" s="25">
        <v>5545.0138888888887</v>
      </c>
      <c r="E19" s="25">
        <v>5735.8611111111113</v>
      </c>
      <c r="F19" s="25">
        <v>4654.7777777777774</v>
      </c>
      <c r="G19" s="25">
        <v>7035.8888888888887</v>
      </c>
      <c r="H19" s="25">
        <v>6422.4444444444443</v>
      </c>
      <c r="I19" s="25">
        <v>4830.333333333333</v>
      </c>
      <c r="J19" s="25">
        <v>5396.5555555555557</v>
      </c>
      <c r="K19" s="254" t="s">
        <v>406</v>
      </c>
      <c r="L19" s="87"/>
      <c r="M19" s="87"/>
    </row>
    <row r="20" spans="1:13">
      <c r="A20" s="25" t="s">
        <v>92</v>
      </c>
      <c r="B20" s="87">
        <v>2470.4916666666663</v>
      </c>
      <c r="C20" s="87">
        <v>359.1</v>
      </c>
      <c r="D20" s="87">
        <v>1201</v>
      </c>
      <c r="E20" s="25">
        <v>638</v>
      </c>
      <c r="F20" s="87">
        <v>638</v>
      </c>
      <c r="G20" s="25">
        <v>3666</v>
      </c>
      <c r="H20" s="87">
        <v>4759</v>
      </c>
      <c r="I20" s="87">
        <v>943</v>
      </c>
      <c r="J20" s="87">
        <v>1555</v>
      </c>
      <c r="K20" s="254" t="s">
        <v>424</v>
      </c>
      <c r="L20" s="87"/>
      <c r="M20" s="87"/>
    </row>
    <row r="21" spans="1:13">
      <c r="A21" s="102" t="s">
        <v>88</v>
      </c>
      <c r="B21" s="92">
        <v>6935.6729166666673</v>
      </c>
      <c r="C21" s="92">
        <v>8391</v>
      </c>
      <c r="D21" s="92">
        <v>8190</v>
      </c>
      <c r="E21" s="102">
        <v>8332</v>
      </c>
      <c r="F21" s="92">
        <v>7204</v>
      </c>
      <c r="G21" s="102">
        <v>8332</v>
      </c>
      <c r="H21" s="92">
        <v>7816</v>
      </c>
      <c r="I21" s="92">
        <v>6594</v>
      </c>
      <c r="J21" s="92">
        <v>7753</v>
      </c>
      <c r="K21" s="269" t="s">
        <v>407</v>
      </c>
      <c r="L21" s="194"/>
      <c r="M21" s="194"/>
    </row>
    <row r="22" spans="1:13">
      <c r="A22" s="47" t="s">
        <v>273</v>
      </c>
      <c r="B22" s="18"/>
      <c r="C22" s="40"/>
      <c r="D22" s="40"/>
      <c r="F22" s="40"/>
      <c r="K22" s="259" t="s">
        <v>397</v>
      </c>
      <c r="L22" s="190"/>
      <c r="M22" s="190"/>
    </row>
  </sheetData>
  <mergeCells count="9">
    <mergeCell ref="A1:K1"/>
    <mergeCell ref="A2:K2"/>
    <mergeCell ref="A4:A5"/>
    <mergeCell ref="B4:B5"/>
    <mergeCell ref="C4:C5"/>
    <mergeCell ref="D4:D5"/>
    <mergeCell ref="E4:E5"/>
    <mergeCell ref="F4:I4"/>
    <mergeCell ref="K4:K5"/>
  </mergeCells>
  <hyperlinks>
    <hyperlink ref="J3" location="Content!A1" display="contents"/>
  </hyperlinks>
  <pageMargins left="0.7" right="0.7" top="0.75" bottom="0.75" header="0.3" footer="0.3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rightToLeft="1" view="pageBreakPreview" zoomScale="85" zoomScaleNormal="100" zoomScaleSheetLayoutView="85" workbookViewId="0">
      <selection activeCell="A3" sqref="A3"/>
    </sheetView>
  </sheetViews>
  <sheetFormatPr defaultColWidth="9.140625" defaultRowHeight="15"/>
  <cols>
    <col min="1" max="1" width="39.42578125" style="187" customWidth="1"/>
    <col min="2" max="10" width="9.140625" style="187"/>
    <col min="11" max="11" width="55.140625" style="187" customWidth="1"/>
    <col min="12" max="16384" width="9.140625" style="187"/>
  </cols>
  <sheetData>
    <row r="1" spans="1:11">
      <c r="A1" s="366" t="s">
        <v>290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</row>
    <row r="2" spans="1:11">
      <c r="A2" s="376" t="s">
        <v>467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</row>
    <row r="3" spans="1:11">
      <c r="A3" s="17"/>
      <c r="B3" s="15"/>
      <c r="C3" s="15"/>
      <c r="D3" s="15"/>
      <c r="J3" s="12" t="s">
        <v>52</v>
      </c>
    </row>
    <row r="4" spans="1:11">
      <c r="A4" s="370" t="s">
        <v>9</v>
      </c>
      <c r="B4" s="370">
        <v>2014</v>
      </c>
      <c r="C4" s="370">
        <v>2015</v>
      </c>
      <c r="D4" s="370">
        <v>2016</v>
      </c>
      <c r="E4" s="370">
        <v>2017</v>
      </c>
      <c r="F4" s="377">
        <v>2017</v>
      </c>
      <c r="G4" s="377"/>
      <c r="H4" s="377"/>
      <c r="I4" s="377"/>
      <c r="J4" s="351">
        <v>2018</v>
      </c>
      <c r="K4" s="374" t="s">
        <v>390</v>
      </c>
    </row>
    <row r="5" spans="1:11" ht="25.5">
      <c r="A5" s="370"/>
      <c r="B5" s="370"/>
      <c r="C5" s="370"/>
      <c r="D5" s="370"/>
      <c r="E5" s="370"/>
      <c r="F5" s="277" t="s">
        <v>367</v>
      </c>
      <c r="G5" s="277" t="s">
        <v>368</v>
      </c>
      <c r="H5" s="277" t="s">
        <v>369</v>
      </c>
      <c r="I5" s="277" t="s">
        <v>370</v>
      </c>
      <c r="J5" s="277" t="s">
        <v>367</v>
      </c>
      <c r="K5" s="374" t="s">
        <v>390</v>
      </c>
    </row>
    <row r="6" spans="1:11">
      <c r="A6" s="375" t="s">
        <v>97</v>
      </c>
      <c r="B6" s="375"/>
      <c r="C6" s="352"/>
      <c r="D6" s="352"/>
    </row>
    <row r="7" spans="1:11">
      <c r="A7" s="8" t="s">
        <v>28</v>
      </c>
      <c r="B7" s="94">
        <v>102.7814523766029</v>
      </c>
      <c r="C7" s="94">
        <v>110.01333912703916</v>
      </c>
      <c r="D7" s="94">
        <v>135.67839618994523</v>
      </c>
      <c r="E7" s="138">
        <v>128.90443529825524</v>
      </c>
      <c r="F7" s="94">
        <v>127.07531400872325</v>
      </c>
      <c r="G7" s="94">
        <v>126.21584299313922</v>
      </c>
      <c r="H7" s="94">
        <v>130.22877179287781</v>
      </c>
      <c r="I7" s="138">
        <v>132.09781239828064</v>
      </c>
      <c r="J7" s="138">
        <v>122.26247387233799</v>
      </c>
      <c r="K7" s="279" t="s">
        <v>443</v>
      </c>
    </row>
    <row r="8" spans="1:11">
      <c r="A8" s="35" t="s">
        <v>29</v>
      </c>
      <c r="B8" s="95">
        <v>105.20498539579745</v>
      </c>
      <c r="C8" s="95">
        <v>103.2985776183632</v>
      </c>
      <c r="D8" s="95">
        <v>94.601417618468815</v>
      </c>
      <c r="E8" s="139">
        <v>94.814600638021744</v>
      </c>
      <c r="F8" s="95">
        <v>109.90776292214363</v>
      </c>
      <c r="G8" s="95">
        <v>86.216549955723067</v>
      </c>
      <c r="H8" s="95">
        <v>89.169011278196891</v>
      </c>
      <c r="I8" s="139">
        <v>93.965078396023415</v>
      </c>
      <c r="J8" s="139">
        <v>82.328882642871122</v>
      </c>
      <c r="K8" s="282" t="s">
        <v>444</v>
      </c>
    </row>
    <row r="9" spans="1:11">
      <c r="A9" s="35" t="s">
        <v>30</v>
      </c>
      <c r="B9" s="95">
        <v>86.379364068170773</v>
      </c>
      <c r="C9" s="95">
        <v>98.691463417216397</v>
      </c>
      <c r="D9" s="95">
        <v>100.98362530656723</v>
      </c>
      <c r="E9" s="139">
        <v>87.839972435629832</v>
      </c>
      <c r="F9" s="95">
        <v>98.429710492612898</v>
      </c>
      <c r="G9" s="95">
        <v>103.24484584889504</v>
      </c>
      <c r="H9" s="95">
        <v>103.24484584889504</v>
      </c>
      <c r="I9" s="139">
        <v>46.440487552116394</v>
      </c>
      <c r="J9" s="139">
        <v>65.590876648389127</v>
      </c>
      <c r="K9" s="282" t="s">
        <v>445</v>
      </c>
    </row>
    <row r="10" spans="1:11">
      <c r="A10" s="35" t="s">
        <v>31</v>
      </c>
      <c r="B10" s="95">
        <v>107.19122209392631</v>
      </c>
      <c r="C10" s="95">
        <v>120.56313498149777</v>
      </c>
      <c r="D10" s="95">
        <v>113.16326848145758</v>
      </c>
      <c r="E10" s="139">
        <v>120.00593851945889</v>
      </c>
      <c r="F10" s="95">
        <v>128.3171890618234</v>
      </c>
      <c r="G10" s="95">
        <v>114.82331439071952</v>
      </c>
      <c r="H10" s="95">
        <v>116.69210964760939</v>
      </c>
      <c r="I10" s="139">
        <v>120.19114097768322</v>
      </c>
      <c r="J10" s="139">
        <v>108.61592153231695</v>
      </c>
      <c r="K10" s="282" t="s">
        <v>446</v>
      </c>
    </row>
    <row r="11" spans="1:11">
      <c r="A11" s="35" t="s">
        <v>32</v>
      </c>
      <c r="B11" s="95">
        <v>117.97976173965827</v>
      </c>
      <c r="C11" s="95">
        <v>95.883966152588329</v>
      </c>
      <c r="D11" s="95">
        <v>288.67259910065059</v>
      </c>
      <c r="E11" s="139">
        <v>243.34069415716127</v>
      </c>
      <c r="F11" s="95">
        <v>447.21300963943145</v>
      </c>
      <c r="G11" s="95">
        <v>476.13311962261344</v>
      </c>
      <c r="H11" s="95">
        <v>26.468912234266661</v>
      </c>
      <c r="I11" s="139">
        <v>23.547735132333479</v>
      </c>
      <c r="J11" s="139">
        <v>37.757922634820837</v>
      </c>
      <c r="K11" s="282" t="s">
        <v>447</v>
      </c>
    </row>
    <row r="12" spans="1:11">
      <c r="A12" s="35" t="s">
        <v>33</v>
      </c>
      <c r="B12" s="95">
        <v>206.98272258977829</v>
      </c>
      <c r="C12" s="95">
        <v>292.46175289651814</v>
      </c>
      <c r="D12" s="95">
        <v>273.13456420149441</v>
      </c>
      <c r="E12" s="139">
        <v>197.16066328359835</v>
      </c>
      <c r="F12" s="95">
        <v>219.85865680944775</v>
      </c>
      <c r="G12" s="95">
        <v>175.22713572330954</v>
      </c>
      <c r="H12" s="95">
        <v>196.77843030081809</v>
      </c>
      <c r="I12" s="139">
        <v>196.77843030081809</v>
      </c>
      <c r="J12" s="139">
        <v>308.56698488143383</v>
      </c>
      <c r="K12" s="282" t="s">
        <v>448</v>
      </c>
    </row>
    <row r="13" spans="1:11">
      <c r="A13" s="35" t="s">
        <v>34</v>
      </c>
      <c r="B13" s="95">
        <v>96.072782931547124</v>
      </c>
      <c r="C13" s="95">
        <v>102.56823340018707</v>
      </c>
      <c r="D13" s="95">
        <v>76.396389974669518</v>
      </c>
      <c r="E13" s="139">
        <v>45.371989297416526</v>
      </c>
      <c r="F13" s="95">
        <v>52.058759652200891</v>
      </c>
      <c r="G13" s="95">
        <v>38.585250051728082</v>
      </c>
      <c r="H13" s="95">
        <v>38.176091031051918</v>
      </c>
      <c r="I13" s="139">
        <v>52.667856454685221</v>
      </c>
      <c r="J13" s="139">
        <v>19.930668590822528</v>
      </c>
      <c r="K13" s="282" t="s">
        <v>449</v>
      </c>
    </row>
    <row r="14" spans="1:11">
      <c r="A14" s="35" t="s">
        <v>35</v>
      </c>
      <c r="B14" s="95">
        <v>155.01590610615312</v>
      </c>
      <c r="C14" s="95">
        <v>90.574755851519996</v>
      </c>
      <c r="D14" s="95">
        <v>99.62732191389685</v>
      </c>
      <c r="E14" s="139">
        <v>99.776490981406099</v>
      </c>
      <c r="F14" s="95">
        <v>101.05593397593613</v>
      </c>
      <c r="G14" s="95">
        <v>110.05257632519299</v>
      </c>
      <c r="H14" s="95">
        <v>107.78553898655683</v>
      </c>
      <c r="I14" s="139">
        <v>80.211914637938435</v>
      </c>
      <c r="J14" s="139">
        <v>100.60006188944288</v>
      </c>
      <c r="K14" s="282" t="s">
        <v>450</v>
      </c>
    </row>
    <row r="15" spans="1:11">
      <c r="A15" s="35" t="s">
        <v>36</v>
      </c>
      <c r="B15" s="95">
        <v>94.304287474533467</v>
      </c>
      <c r="C15" s="95">
        <v>93.806581061898925</v>
      </c>
      <c r="D15" s="95">
        <v>77.249456147281762</v>
      </c>
      <c r="E15" s="139">
        <v>77.354280738072276</v>
      </c>
      <c r="F15" s="95">
        <v>74.622366835701115</v>
      </c>
      <c r="G15" s="95">
        <v>73.354558333828862</v>
      </c>
      <c r="H15" s="95">
        <v>58.012625750000325</v>
      </c>
      <c r="I15" s="139">
        <v>103.4275720327588</v>
      </c>
      <c r="J15" s="139">
        <v>51.10767320222115</v>
      </c>
      <c r="K15" s="282" t="s">
        <v>451</v>
      </c>
    </row>
    <row r="16" spans="1:11">
      <c r="A16" s="35" t="s">
        <v>37</v>
      </c>
      <c r="B16" s="95">
        <v>95.071939393276637</v>
      </c>
      <c r="C16" s="95">
        <v>118.10707968603532</v>
      </c>
      <c r="D16" s="95">
        <v>180.74938026243768</v>
      </c>
      <c r="E16" s="139">
        <v>162.78928549116947</v>
      </c>
      <c r="F16" s="95">
        <v>148.85364643005013</v>
      </c>
      <c r="G16" s="95">
        <v>169.45091009957406</v>
      </c>
      <c r="H16" s="95">
        <v>176.81462006759051</v>
      </c>
      <c r="I16" s="139">
        <v>156.03796536746322</v>
      </c>
      <c r="J16" s="139">
        <v>177.37611436356096</v>
      </c>
      <c r="K16" s="282" t="s">
        <v>452</v>
      </c>
    </row>
    <row r="17" spans="1:11">
      <c r="A17" s="35" t="s">
        <v>38</v>
      </c>
      <c r="B17" s="95">
        <v>114.25259822599767</v>
      </c>
      <c r="C17" s="95">
        <v>122.28703807462668</v>
      </c>
      <c r="D17" s="95">
        <v>127.37526908631627</v>
      </c>
      <c r="E17" s="139">
        <v>123.76787111362511</v>
      </c>
      <c r="F17" s="95">
        <v>125.43104060379378</v>
      </c>
      <c r="G17" s="95">
        <v>127.3017993075096</v>
      </c>
      <c r="H17" s="95">
        <v>114.76174409857489</v>
      </c>
      <c r="I17" s="139">
        <v>127.57690044462215</v>
      </c>
      <c r="J17" s="139">
        <v>111.54639967360606</v>
      </c>
      <c r="K17" s="282" t="s">
        <v>453</v>
      </c>
    </row>
    <row r="18" spans="1:11">
      <c r="A18" s="35" t="s">
        <v>39</v>
      </c>
      <c r="B18" s="95">
        <v>397.02436481499558</v>
      </c>
      <c r="C18" s="95">
        <v>205.04874122132122</v>
      </c>
      <c r="D18" s="95">
        <v>331.72849400599523</v>
      </c>
      <c r="E18" s="139">
        <v>211.20332561847329</v>
      </c>
      <c r="F18" s="95">
        <v>119.60012096299539</v>
      </c>
      <c r="G18" s="95">
        <v>54.319996111603018</v>
      </c>
      <c r="H18" s="95">
        <v>435.22069397018998</v>
      </c>
      <c r="I18" s="139">
        <v>235.67249142910472</v>
      </c>
      <c r="J18" s="139">
        <v>449.11656223872762</v>
      </c>
      <c r="K18" s="282" t="s">
        <v>454</v>
      </c>
    </row>
    <row r="19" spans="1:11">
      <c r="A19" s="35" t="s">
        <v>40</v>
      </c>
      <c r="B19" s="95">
        <v>110.87634409650445</v>
      </c>
      <c r="C19" s="95">
        <v>87.670930726593184</v>
      </c>
      <c r="D19" s="95">
        <v>60.336585031705305</v>
      </c>
      <c r="E19" s="139">
        <v>116.11188454715838</v>
      </c>
      <c r="F19" s="95">
        <v>111.3459447954565</v>
      </c>
      <c r="G19" s="95">
        <v>82.065146146001382</v>
      </c>
      <c r="H19" s="95">
        <v>120.87345916593131</v>
      </c>
      <c r="I19" s="139">
        <v>150.16298808124432</v>
      </c>
      <c r="J19" s="139">
        <v>167.88796941975875</v>
      </c>
      <c r="K19" s="282" t="s">
        <v>455</v>
      </c>
    </row>
    <row r="20" spans="1:11">
      <c r="A20" s="35" t="s">
        <v>41</v>
      </c>
      <c r="B20" s="95">
        <v>105.65806586677584</v>
      </c>
      <c r="C20" s="95">
        <v>109.68459667137438</v>
      </c>
      <c r="D20" s="95">
        <v>90.232187226675961</v>
      </c>
      <c r="E20" s="139">
        <v>85.182411698536598</v>
      </c>
      <c r="F20" s="95">
        <v>87.536428433319941</v>
      </c>
      <c r="G20" s="95">
        <v>74.761703165697696</v>
      </c>
      <c r="H20" s="95">
        <v>88.620574716566153</v>
      </c>
      <c r="I20" s="139">
        <v>89.8109404785626</v>
      </c>
      <c r="J20" s="139">
        <v>81.331304680603495</v>
      </c>
      <c r="K20" s="282" t="s">
        <v>456</v>
      </c>
    </row>
    <row r="21" spans="1:11">
      <c r="A21" s="35" t="s">
        <v>42</v>
      </c>
      <c r="B21" s="95">
        <v>107.64782856920806</v>
      </c>
      <c r="C21" s="95">
        <v>89.173822914069291</v>
      </c>
      <c r="D21" s="95">
        <v>71.478803887981996</v>
      </c>
      <c r="E21" s="139">
        <v>46.90624794058516</v>
      </c>
      <c r="F21" s="95">
        <v>42.804673835659919</v>
      </c>
      <c r="G21" s="95">
        <v>44.686458725977154</v>
      </c>
      <c r="H21" s="95">
        <v>49.072411694575635</v>
      </c>
      <c r="I21" s="139">
        <v>51.061447506127919</v>
      </c>
      <c r="J21" s="139">
        <v>44.38255665539554</v>
      </c>
      <c r="K21" s="282" t="s">
        <v>457</v>
      </c>
    </row>
    <row r="22" spans="1:11">
      <c r="A22" s="35" t="s">
        <v>43</v>
      </c>
      <c r="B22" s="95">
        <v>89.515865556482197</v>
      </c>
      <c r="C22" s="95">
        <v>104.15618355450117</v>
      </c>
      <c r="D22" s="95">
        <v>99.45196843132932</v>
      </c>
      <c r="E22" s="139">
        <v>90.794764449194247</v>
      </c>
      <c r="F22" s="95">
        <v>83.296492414247879</v>
      </c>
      <c r="G22" s="95">
        <v>89.86759007070026</v>
      </c>
      <c r="H22" s="95">
        <v>98.049122684653327</v>
      </c>
      <c r="I22" s="139">
        <v>91.965852627175565</v>
      </c>
      <c r="J22" s="139">
        <v>91.796613111305348</v>
      </c>
      <c r="K22" s="282" t="s">
        <v>458</v>
      </c>
    </row>
    <row r="23" spans="1:11">
      <c r="A23" s="35" t="s">
        <v>44</v>
      </c>
      <c r="B23" s="95">
        <v>183.50735055442675</v>
      </c>
      <c r="C23" s="95">
        <v>108.60330883419488</v>
      </c>
      <c r="D23" s="95">
        <v>107.73751616249625</v>
      </c>
      <c r="E23" s="139">
        <v>99.294570846912436</v>
      </c>
      <c r="F23" s="95">
        <v>115.28147473275668</v>
      </c>
      <c r="G23" s="95">
        <v>82.131148001855109</v>
      </c>
      <c r="H23" s="95">
        <v>82.818510721668588</v>
      </c>
      <c r="I23" s="139">
        <v>116.94714993136938</v>
      </c>
      <c r="J23" s="139">
        <v>45.877712601138484</v>
      </c>
      <c r="K23" s="282" t="s">
        <v>459</v>
      </c>
    </row>
    <row r="24" spans="1:11">
      <c r="A24" s="35" t="s">
        <v>45</v>
      </c>
      <c r="B24" s="95">
        <v>115.3142660547731</v>
      </c>
      <c r="C24" s="95">
        <v>120.88504722721615</v>
      </c>
      <c r="D24" s="95">
        <v>126.25204759558733</v>
      </c>
      <c r="E24" s="139">
        <v>123.75796448800131</v>
      </c>
      <c r="F24" s="95">
        <v>125.96494739229209</v>
      </c>
      <c r="G24" s="95">
        <v>101.06713222360774</v>
      </c>
      <c r="H24" s="95">
        <v>129.9670071931034</v>
      </c>
      <c r="I24" s="139">
        <v>138.03277114300207</v>
      </c>
      <c r="J24" s="139">
        <v>126.37951434771662</v>
      </c>
      <c r="K24" s="282" t="s">
        <v>460</v>
      </c>
    </row>
    <row r="25" spans="1:11">
      <c r="A25" s="35" t="s">
        <v>46</v>
      </c>
      <c r="B25" s="95">
        <v>141.60703266576155</v>
      </c>
      <c r="C25" s="95">
        <v>292.06468966913644</v>
      </c>
      <c r="D25" s="95">
        <v>1144.7844742576144</v>
      </c>
      <c r="E25" s="139">
        <v>1797.2618963962441</v>
      </c>
      <c r="F25" s="95">
        <v>1954.5334210913297</v>
      </c>
      <c r="G25" s="95">
        <v>978.78269418917159</v>
      </c>
      <c r="H25" s="95">
        <v>1510.7888550476825</v>
      </c>
      <c r="I25" s="139">
        <v>2744.9426152567926</v>
      </c>
      <c r="J25" s="139">
        <v>584.96895295501361</v>
      </c>
      <c r="K25" s="282" t="s">
        <v>461</v>
      </c>
    </row>
    <row r="26" spans="1:11">
      <c r="A26" s="35" t="s">
        <v>47</v>
      </c>
      <c r="B26" s="95">
        <v>126.63994628139979</v>
      </c>
      <c r="C26" s="95">
        <v>113.39824445735459</v>
      </c>
      <c r="D26" s="95">
        <v>81.893971430044687</v>
      </c>
      <c r="E26" s="139">
        <v>49.946958474426005</v>
      </c>
      <c r="F26" s="95">
        <v>47.864884723547263</v>
      </c>
      <c r="G26" s="95">
        <v>56.05902544180644</v>
      </c>
      <c r="H26" s="95">
        <v>49.174092005551962</v>
      </c>
      <c r="I26" s="139">
        <v>46.689831726798367</v>
      </c>
      <c r="J26" s="139">
        <v>59.896603593519828</v>
      </c>
      <c r="K26" s="282" t="s">
        <v>462</v>
      </c>
    </row>
    <row r="27" spans="1:11">
      <c r="A27" s="35" t="s">
        <v>48</v>
      </c>
      <c r="B27" s="95">
        <v>84.57625986727453</v>
      </c>
      <c r="C27" s="95">
        <v>57.902441598507146</v>
      </c>
      <c r="D27" s="95">
        <v>42.322283089712357</v>
      </c>
      <c r="E27" s="139">
        <v>63.251282841163153</v>
      </c>
      <c r="F27" s="95">
        <v>47.63706265009283</v>
      </c>
      <c r="G27" s="95">
        <v>59.566658752846749</v>
      </c>
      <c r="H27" s="95">
        <v>62.157294067657787</v>
      </c>
      <c r="I27" s="139">
        <v>83.644115894055261</v>
      </c>
      <c r="J27" s="139">
        <v>47.63706265009283</v>
      </c>
      <c r="K27" s="282" t="s">
        <v>463</v>
      </c>
    </row>
    <row r="28" spans="1:11">
      <c r="A28" s="35" t="s">
        <v>49</v>
      </c>
      <c r="B28" s="95">
        <v>109.10015654810195</v>
      </c>
      <c r="C28" s="95">
        <v>107.31729774277899</v>
      </c>
      <c r="D28" s="95">
        <v>91.689772367208064</v>
      </c>
      <c r="E28" s="139">
        <v>83.119679697530586</v>
      </c>
      <c r="F28" s="95">
        <v>96.416041546687097</v>
      </c>
      <c r="G28" s="95">
        <v>44.486432243041712</v>
      </c>
      <c r="H28" s="95">
        <v>96.200948397056749</v>
      </c>
      <c r="I28" s="139">
        <v>95.375296603336764</v>
      </c>
      <c r="J28" s="139">
        <v>76.902188879019079</v>
      </c>
      <c r="K28" s="282" t="s">
        <v>464</v>
      </c>
    </row>
    <row r="29" spans="1:11" ht="14.25" customHeight="1">
      <c r="A29" s="35" t="s">
        <v>50</v>
      </c>
      <c r="B29" s="95">
        <v>227.52233334688361</v>
      </c>
      <c r="C29" s="95">
        <v>219.01261561380855</v>
      </c>
      <c r="D29" s="95">
        <v>486.96554348405016</v>
      </c>
      <c r="E29" s="139">
        <v>192.18101950191394</v>
      </c>
      <c r="F29" s="95">
        <v>291.61109764386163</v>
      </c>
      <c r="G29" s="95">
        <v>170.93406867347801</v>
      </c>
      <c r="H29" s="95">
        <v>197.50538527814572</v>
      </c>
      <c r="I29" s="139">
        <v>108.6735264121704</v>
      </c>
      <c r="J29" s="139">
        <v>191.52868002003697</v>
      </c>
      <c r="K29" s="282" t="s">
        <v>465</v>
      </c>
    </row>
    <row r="30" spans="1:11">
      <c r="A30" s="58" t="s">
        <v>51</v>
      </c>
      <c r="B30" s="96">
        <v>96.297772593028071</v>
      </c>
      <c r="C30" s="96">
        <v>29.334255825789555</v>
      </c>
      <c r="D30" s="96">
        <v>0.24566548528738358</v>
      </c>
      <c r="E30" s="140">
        <v>0.32063528029311728</v>
      </c>
      <c r="F30" s="96">
        <v>0.29368332919601464</v>
      </c>
      <c r="G30" s="96">
        <v>0.30607503084985493</v>
      </c>
      <c r="H30" s="96">
        <v>0.29740083969216674</v>
      </c>
      <c r="I30" s="140">
        <v>0.38538192143443273</v>
      </c>
      <c r="J30" s="140">
        <v>0.20198473695759658</v>
      </c>
      <c r="K30" s="283" t="s">
        <v>466</v>
      </c>
    </row>
    <row r="31" spans="1:11">
      <c r="A31" s="19" t="s">
        <v>130</v>
      </c>
      <c r="K31" s="19" t="s">
        <v>440</v>
      </c>
    </row>
  </sheetData>
  <mergeCells count="10">
    <mergeCell ref="A6:B6"/>
    <mergeCell ref="A1:K1"/>
    <mergeCell ref="A2:K2"/>
    <mergeCell ref="A4:A5"/>
    <mergeCell ref="B4:B5"/>
    <mergeCell ref="C4:C5"/>
    <mergeCell ref="D4:D5"/>
    <mergeCell ref="E4:E5"/>
    <mergeCell ref="F4:I4"/>
    <mergeCell ref="K4:K5"/>
  </mergeCells>
  <hyperlinks>
    <hyperlink ref="J3" location="Content!A1" display="contents"/>
  </hyperlinks>
  <pageMargins left="0.7" right="0.7" top="0.75" bottom="0.75" header="0.3" footer="0.3"/>
  <pageSetup paperSize="9" scale="3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rightToLeft="1" view="pageBreakPreview" zoomScaleNormal="100" zoomScaleSheetLayoutView="100" workbookViewId="0">
      <selection activeCell="A3" sqref="A3"/>
    </sheetView>
  </sheetViews>
  <sheetFormatPr defaultColWidth="9.140625" defaultRowHeight="15"/>
  <cols>
    <col min="1" max="1" width="39" style="187" customWidth="1"/>
    <col min="2" max="10" width="9.140625" style="187"/>
    <col min="11" max="11" width="46.7109375" style="187" bestFit="1" customWidth="1"/>
    <col min="12" max="16384" width="9.140625" style="187"/>
  </cols>
  <sheetData>
    <row r="1" spans="1:12">
      <c r="A1" s="366" t="s">
        <v>301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188"/>
    </row>
    <row r="2" spans="1:12">
      <c r="A2" s="376" t="s">
        <v>468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52"/>
    </row>
    <row r="3" spans="1:12">
      <c r="A3" s="17"/>
      <c r="B3" s="15"/>
      <c r="C3" s="15"/>
      <c r="D3" s="15"/>
      <c r="J3" s="12" t="s">
        <v>52</v>
      </c>
    </row>
    <row r="4" spans="1:12">
      <c r="A4" s="370" t="s">
        <v>9</v>
      </c>
      <c r="B4" s="370">
        <v>2014</v>
      </c>
      <c r="C4" s="370">
        <v>2015</v>
      </c>
      <c r="D4" s="370">
        <v>2016</v>
      </c>
      <c r="E4" s="370">
        <v>2017</v>
      </c>
      <c r="F4" s="373">
        <v>2017</v>
      </c>
      <c r="G4" s="373"/>
      <c r="H4" s="373"/>
      <c r="I4" s="373"/>
      <c r="J4" s="351">
        <v>2018</v>
      </c>
      <c r="K4" s="374" t="s">
        <v>469</v>
      </c>
    </row>
    <row r="5" spans="1:12" ht="25.5">
      <c r="A5" s="370"/>
      <c r="B5" s="370"/>
      <c r="C5" s="370"/>
      <c r="D5" s="370"/>
      <c r="E5" s="370"/>
      <c r="F5" s="277" t="s">
        <v>367</v>
      </c>
      <c r="G5" s="277" t="s">
        <v>368</v>
      </c>
      <c r="H5" s="277" t="s">
        <v>369</v>
      </c>
      <c r="I5" s="277" t="s">
        <v>370</v>
      </c>
      <c r="J5" s="277" t="s">
        <v>367</v>
      </c>
      <c r="K5" s="374"/>
    </row>
    <row r="6" spans="1:12">
      <c r="A6" s="35" t="s">
        <v>302</v>
      </c>
      <c r="B6" s="95">
        <v>97.94384799924255</v>
      </c>
      <c r="C6" s="95">
        <v>89.185870535108307</v>
      </c>
      <c r="D6" s="95">
        <v>87.389835144777209</v>
      </c>
      <c r="E6" s="139">
        <v>89.742062219452421</v>
      </c>
      <c r="F6" s="95">
        <v>86.457041546845417</v>
      </c>
      <c r="G6" s="95">
        <v>87.117340406392856</v>
      </c>
      <c r="H6" s="95">
        <v>93.035655733044763</v>
      </c>
      <c r="I6" s="95">
        <v>92.358211191526678</v>
      </c>
      <c r="J6" s="95">
        <v>94.97928196481331</v>
      </c>
      <c r="K6" s="282" t="s">
        <v>470</v>
      </c>
    </row>
    <row r="7" spans="1:12">
      <c r="A7" s="35" t="s">
        <v>303</v>
      </c>
      <c r="B7" s="95">
        <v>99.428378380144153</v>
      </c>
      <c r="C7" s="95">
        <v>101.36961426775711</v>
      </c>
      <c r="D7" s="95">
        <v>100.31084872064838</v>
      </c>
      <c r="E7" s="139">
        <v>105.89137727833291</v>
      </c>
      <c r="F7" s="95">
        <v>104.84161182876008</v>
      </c>
      <c r="G7" s="95">
        <v>105.91322308703477</v>
      </c>
      <c r="H7" s="95">
        <v>105.76092629101015</v>
      </c>
      <c r="I7" s="95">
        <v>107.04974790652666</v>
      </c>
      <c r="J7" s="95">
        <v>105.1489734916595</v>
      </c>
      <c r="K7" s="282" t="s">
        <v>471</v>
      </c>
    </row>
    <row r="8" spans="1:12">
      <c r="A8" s="35" t="s">
        <v>304</v>
      </c>
      <c r="B8" s="95">
        <v>102.59097390175923</v>
      </c>
      <c r="C8" s="95">
        <v>98.532504088347622</v>
      </c>
      <c r="D8" s="95">
        <v>98.737842612826981</v>
      </c>
      <c r="E8" s="139">
        <v>102.70766446804295</v>
      </c>
      <c r="F8" s="95">
        <v>100.88244707378658</v>
      </c>
      <c r="G8" s="95">
        <v>102.94514263964555</v>
      </c>
      <c r="H8" s="95">
        <v>103.16464905859142</v>
      </c>
      <c r="I8" s="95">
        <v>103.83841910014826</v>
      </c>
      <c r="J8" s="95">
        <v>103.83841910014826</v>
      </c>
      <c r="K8" s="282" t="s">
        <v>472</v>
      </c>
    </row>
    <row r="9" spans="1:12">
      <c r="A9" s="35" t="s">
        <v>305</v>
      </c>
      <c r="B9" s="95">
        <v>100.81980057349641</v>
      </c>
      <c r="C9" s="95">
        <v>100.83015836742834</v>
      </c>
      <c r="D9" s="95">
        <v>101.51001600779091</v>
      </c>
      <c r="E9" s="139">
        <v>101.52749380213399</v>
      </c>
      <c r="F9" s="95">
        <v>101.66986734672594</v>
      </c>
      <c r="G9" s="95">
        <v>101.38703595393666</v>
      </c>
      <c r="H9" s="95">
        <v>101.52653595393666</v>
      </c>
      <c r="I9" s="95">
        <v>101.52653595393666</v>
      </c>
      <c r="J9" s="95">
        <v>101.52653595393666</v>
      </c>
      <c r="K9" s="282" t="s">
        <v>473</v>
      </c>
    </row>
    <row r="10" spans="1:12">
      <c r="A10" s="35" t="s">
        <v>306</v>
      </c>
      <c r="B10" s="95">
        <v>100</v>
      </c>
      <c r="C10" s="95">
        <v>103.62532610093069</v>
      </c>
      <c r="D10" s="95">
        <v>114.50130440372277</v>
      </c>
      <c r="E10" s="139">
        <v>114.50130440372277</v>
      </c>
      <c r="F10" s="95">
        <v>114.50130440372277</v>
      </c>
      <c r="G10" s="95">
        <v>114.50130440372277</v>
      </c>
      <c r="H10" s="95">
        <v>114.50130440372277</v>
      </c>
      <c r="I10" s="95">
        <v>114.50130440372277</v>
      </c>
      <c r="J10" s="95">
        <v>114.50130440372277</v>
      </c>
      <c r="K10" s="282" t="s">
        <v>474</v>
      </c>
    </row>
    <row r="11" spans="1:12">
      <c r="A11" s="35" t="s">
        <v>307</v>
      </c>
      <c r="B11" s="95">
        <v>100.79506935941677</v>
      </c>
      <c r="C11" s="95">
        <v>101.06225134328747</v>
      </c>
      <c r="D11" s="95">
        <v>100.58896984178318</v>
      </c>
      <c r="E11" s="139">
        <v>105.75438828257325</v>
      </c>
      <c r="F11" s="95">
        <v>104.22616715104247</v>
      </c>
      <c r="G11" s="95">
        <v>104.22616715104247</v>
      </c>
      <c r="H11" s="95">
        <v>107.28260941410402</v>
      </c>
      <c r="I11" s="95">
        <v>107.28260941410402</v>
      </c>
      <c r="J11" s="95">
        <v>107.30933979259267</v>
      </c>
      <c r="K11" s="282" t="s">
        <v>475</v>
      </c>
    </row>
    <row r="12" spans="1:12">
      <c r="A12" s="35" t="s">
        <v>308</v>
      </c>
      <c r="B12" s="95">
        <v>110.26157849497949</v>
      </c>
      <c r="C12" s="95">
        <v>115.54709273705704</v>
      </c>
      <c r="D12" s="95">
        <v>129.47376976611565</v>
      </c>
      <c r="E12" s="139">
        <v>134.77654554492941</v>
      </c>
      <c r="F12" s="95">
        <v>134.23640307299175</v>
      </c>
      <c r="G12" s="95">
        <v>134.95659303557528</v>
      </c>
      <c r="H12" s="95">
        <v>134.95659303557528</v>
      </c>
      <c r="I12" s="95">
        <v>134.95659303557528</v>
      </c>
      <c r="J12" s="95">
        <v>135.71279249628796</v>
      </c>
      <c r="K12" s="282" t="s">
        <v>476</v>
      </c>
    </row>
    <row r="13" spans="1:12">
      <c r="A13" s="35" t="s">
        <v>309</v>
      </c>
      <c r="B13" s="95">
        <v>99.244473323696027</v>
      </c>
      <c r="C13" s="95">
        <v>96.207691352365032</v>
      </c>
      <c r="D13" s="95">
        <v>85.894958044372999</v>
      </c>
      <c r="E13" s="139">
        <v>82.261571085364253</v>
      </c>
      <c r="F13" s="95">
        <v>78.320568101321982</v>
      </c>
      <c r="G13" s="95">
        <v>82.913299457257494</v>
      </c>
      <c r="H13" s="95">
        <v>82.580476678588994</v>
      </c>
      <c r="I13" s="95">
        <v>85.23194010428854</v>
      </c>
      <c r="J13" s="95">
        <v>86.818843896504404</v>
      </c>
      <c r="K13" s="282" t="s">
        <v>477</v>
      </c>
    </row>
    <row r="14" spans="1:12">
      <c r="A14" s="35" t="s">
        <v>310</v>
      </c>
      <c r="B14" s="95">
        <v>98.803428627065458</v>
      </c>
      <c r="C14" s="95">
        <v>94.108174643840044</v>
      </c>
      <c r="D14" s="95">
        <v>86.468269385598305</v>
      </c>
      <c r="E14" s="139">
        <v>89.182234220995156</v>
      </c>
      <c r="F14" s="95">
        <v>89.135954921265125</v>
      </c>
      <c r="G14" s="95">
        <v>89.135954921265125</v>
      </c>
      <c r="H14" s="95">
        <v>89.228513520725173</v>
      </c>
      <c r="I14" s="95">
        <v>89.228513520725173</v>
      </c>
      <c r="J14" s="95">
        <v>103.27700109455824</v>
      </c>
      <c r="K14" s="282" t="s">
        <v>478</v>
      </c>
    </row>
    <row r="15" spans="1:12">
      <c r="A15" s="58" t="s">
        <v>311</v>
      </c>
      <c r="B15" s="96">
        <v>100</v>
      </c>
      <c r="C15" s="96">
        <v>100</v>
      </c>
      <c r="D15" s="96">
        <v>100</v>
      </c>
      <c r="E15" s="96">
        <v>100</v>
      </c>
      <c r="F15" s="96">
        <v>100</v>
      </c>
      <c r="G15" s="96">
        <v>100</v>
      </c>
      <c r="H15" s="96">
        <v>100</v>
      </c>
      <c r="I15" s="96">
        <v>100</v>
      </c>
      <c r="J15" s="96">
        <v>100</v>
      </c>
      <c r="K15" s="283" t="s">
        <v>479</v>
      </c>
    </row>
    <row r="16" spans="1:12">
      <c r="A16" s="19" t="s">
        <v>130</v>
      </c>
      <c r="B16" s="202"/>
      <c r="C16" s="202"/>
      <c r="D16" s="202"/>
      <c r="K16" s="19" t="s">
        <v>440</v>
      </c>
    </row>
  </sheetData>
  <mergeCells count="9">
    <mergeCell ref="A1:K1"/>
    <mergeCell ref="A2:K2"/>
    <mergeCell ref="A4:A5"/>
    <mergeCell ref="B4:B5"/>
    <mergeCell ref="C4:C5"/>
    <mergeCell ref="D4:D5"/>
    <mergeCell ref="E4:E5"/>
    <mergeCell ref="F4:I4"/>
    <mergeCell ref="K4:K5"/>
  </mergeCells>
  <hyperlinks>
    <hyperlink ref="J3" location="Content!A1" display="contents"/>
  </hyperlinks>
  <pageMargins left="0.7" right="0.7" top="0.75" bottom="0.75" header="0.3" footer="0.3"/>
  <pageSetup paperSize="9" scale="5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rightToLeft="1" view="pageBreakPreview" zoomScaleNormal="100" zoomScaleSheetLayoutView="100" workbookViewId="0">
      <selection activeCell="A3" sqref="A3"/>
    </sheetView>
  </sheetViews>
  <sheetFormatPr defaultColWidth="8.85546875" defaultRowHeight="15"/>
  <cols>
    <col min="1" max="1" width="34.85546875" style="187" customWidth="1"/>
    <col min="2" max="10" width="8.85546875" style="187"/>
    <col min="11" max="11" width="34.42578125" style="187" bestFit="1" customWidth="1"/>
    <col min="12" max="16384" width="8.85546875" style="187"/>
  </cols>
  <sheetData>
    <row r="1" spans="1:12">
      <c r="A1" s="366" t="s">
        <v>480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188"/>
    </row>
    <row r="2" spans="1:12" ht="15.75">
      <c r="A2" s="378" t="s">
        <v>481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284"/>
    </row>
    <row r="3" spans="1:12">
      <c r="A3" s="17"/>
      <c r="B3" s="15"/>
      <c r="C3" s="15"/>
      <c r="D3" s="15"/>
      <c r="J3" s="12" t="s">
        <v>52</v>
      </c>
    </row>
    <row r="4" spans="1:12">
      <c r="A4" s="370" t="s">
        <v>9</v>
      </c>
      <c r="B4" s="370">
        <v>2014</v>
      </c>
      <c r="C4" s="370">
        <v>2015</v>
      </c>
      <c r="D4" s="370">
        <v>2016</v>
      </c>
      <c r="E4" s="371">
        <v>2017</v>
      </c>
      <c r="F4" s="372">
        <v>2017</v>
      </c>
      <c r="G4" s="373"/>
      <c r="H4" s="373"/>
      <c r="I4" s="379"/>
      <c r="J4" s="166">
        <v>2018</v>
      </c>
      <c r="K4" s="374" t="s">
        <v>390</v>
      </c>
    </row>
    <row r="5" spans="1:12" ht="25.5">
      <c r="A5" s="370"/>
      <c r="B5" s="370"/>
      <c r="C5" s="370"/>
      <c r="D5" s="370"/>
      <c r="E5" s="371"/>
      <c r="F5" s="277" t="s">
        <v>367</v>
      </c>
      <c r="G5" s="277" t="s">
        <v>368</v>
      </c>
      <c r="H5" s="277" t="s">
        <v>369</v>
      </c>
      <c r="I5" s="277" t="s">
        <v>370</v>
      </c>
      <c r="J5" s="277" t="s">
        <v>367</v>
      </c>
      <c r="K5" s="374" t="s">
        <v>390</v>
      </c>
    </row>
    <row r="6" spans="1:12">
      <c r="A6" s="35" t="s">
        <v>312</v>
      </c>
      <c r="B6" s="205">
        <v>2.1905964619388407</v>
      </c>
      <c r="C6" s="205">
        <v>0.28654133909938362</v>
      </c>
      <c r="D6" s="205">
        <v>-1.5157280815397545</v>
      </c>
      <c r="E6" s="206">
        <v>-0.85253400994517392</v>
      </c>
      <c r="F6" s="207">
        <v>-1.9730454025105928</v>
      </c>
      <c r="G6" s="207">
        <v>-0.66302635194844584</v>
      </c>
      <c r="H6" s="207">
        <v>0.74580827016774265</v>
      </c>
      <c r="I6" s="207">
        <v>-1.5198725554894139</v>
      </c>
      <c r="J6" s="207">
        <v>0.30696283902540245</v>
      </c>
      <c r="K6" s="282" t="s">
        <v>482</v>
      </c>
    </row>
    <row r="7" spans="1:12">
      <c r="A7" s="35" t="s">
        <v>313</v>
      </c>
      <c r="B7" s="205">
        <v>8.844498824006962</v>
      </c>
      <c r="C7" s="205">
        <v>-0.95569248444315358</v>
      </c>
      <c r="D7" s="205">
        <v>-3.3314470597996277</v>
      </c>
      <c r="E7" s="206">
        <v>4.155886979303367</v>
      </c>
      <c r="F7" s="207">
        <v>-4.8403110562226033</v>
      </c>
      <c r="G7" s="207">
        <v>2.1592896479532726</v>
      </c>
      <c r="H7" s="207">
        <v>7.7366700736484262</v>
      </c>
      <c r="I7" s="207">
        <v>11.56789925183439</v>
      </c>
      <c r="J7" s="207">
        <v>12.443928186506881</v>
      </c>
      <c r="K7" s="282" t="s">
        <v>483</v>
      </c>
    </row>
    <row r="8" spans="1:12">
      <c r="A8" s="35" t="s">
        <v>314</v>
      </c>
      <c r="B8" s="205">
        <v>2.5263967471920761E-2</v>
      </c>
      <c r="C8" s="205">
        <v>8.6876568086653672E-2</v>
      </c>
      <c r="D8" s="205">
        <v>-0.67642656124753842</v>
      </c>
      <c r="E8" s="206">
        <v>-1.9427674035653222</v>
      </c>
      <c r="F8" s="207">
        <v>-6.4067686903072456</v>
      </c>
      <c r="G8" s="207">
        <v>-2.4272110756330676</v>
      </c>
      <c r="H8" s="207">
        <v>0.91122304237327967</v>
      </c>
      <c r="I8" s="207">
        <v>0.15168710930571194</v>
      </c>
      <c r="J8" s="207">
        <v>7.5502578648055874E-2</v>
      </c>
      <c r="K8" s="282" t="s">
        <v>484</v>
      </c>
    </row>
    <row r="9" spans="1:12">
      <c r="A9" s="35" t="s">
        <v>315</v>
      </c>
      <c r="B9" s="205">
        <v>-4.5883338411304813</v>
      </c>
      <c r="C9" s="205">
        <v>-15.722863305846104</v>
      </c>
      <c r="D9" s="205">
        <v>0.70455954763510797</v>
      </c>
      <c r="E9" s="206">
        <v>11.692633815458459</v>
      </c>
      <c r="F9" s="207">
        <v>14.786750802642416</v>
      </c>
      <c r="G9" s="207">
        <v>-7.6959351310259052</v>
      </c>
      <c r="H9" s="207">
        <v>25.498010250238138</v>
      </c>
      <c r="I9" s="207">
        <v>14.18170933997915</v>
      </c>
      <c r="J9" s="207">
        <v>14.535000918345872</v>
      </c>
      <c r="K9" s="282" t="s">
        <v>485</v>
      </c>
    </row>
    <row r="10" spans="1:12">
      <c r="A10" s="35" t="s">
        <v>316</v>
      </c>
      <c r="B10" s="42">
        <v>4.4140372488836457</v>
      </c>
      <c r="C10" s="205">
        <v>1.2027092288585011</v>
      </c>
      <c r="D10" s="205">
        <v>-3.7852982667283732</v>
      </c>
      <c r="E10" s="206">
        <v>-1.0195878936939604</v>
      </c>
      <c r="F10" s="207">
        <v>-9.4490819513319764</v>
      </c>
      <c r="G10" s="207">
        <v>-6.9675957775023534</v>
      </c>
      <c r="H10" s="207">
        <v>1.4984868095435928</v>
      </c>
      <c r="I10" s="207">
        <v>10.839839344514928</v>
      </c>
      <c r="J10" s="207">
        <v>11.236814659256396</v>
      </c>
      <c r="K10" s="282" t="s">
        <v>486</v>
      </c>
    </row>
    <row r="11" spans="1:12" ht="15" customHeight="1">
      <c r="A11" s="35" t="s">
        <v>317</v>
      </c>
      <c r="B11" s="205">
        <v>-0.30858390308848033</v>
      </c>
      <c r="C11" s="205">
        <v>-0.42170977364140116</v>
      </c>
      <c r="D11" s="205">
        <v>8.1940936741825414</v>
      </c>
      <c r="E11" s="206">
        <v>9.1759332688180724</v>
      </c>
      <c r="F11" s="207">
        <v>4.6064962499882967</v>
      </c>
      <c r="G11" s="207">
        <v>11.722333852822686</v>
      </c>
      <c r="H11" s="207">
        <v>11.722901747294245</v>
      </c>
      <c r="I11" s="207">
        <v>8.6520012251670693</v>
      </c>
      <c r="J11" s="207">
        <v>8.6520012251670693</v>
      </c>
      <c r="K11" s="282" t="s">
        <v>487</v>
      </c>
    </row>
    <row r="12" spans="1:12">
      <c r="A12" s="35" t="s">
        <v>318</v>
      </c>
      <c r="B12" s="205">
        <v>0</v>
      </c>
      <c r="C12" s="205">
        <v>0.9849209238535942</v>
      </c>
      <c r="D12" s="205">
        <v>-0.9804619854064569</v>
      </c>
      <c r="E12" s="206">
        <v>-4.0465150527632359</v>
      </c>
      <c r="F12" s="207">
        <v>-3.2095716768944271</v>
      </c>
      <c r="G12" s="207">
        <v>-6.6649382235925003</v>
      </c>
      <c r="H12" s="207">
        <v>-6.7170175090847835</v>
      </c>
      <c r="I12" s="207">
        <v>0.4054671985187781</v>
      </c>
      <c r="J12" s="207">
        <v>6.9985517566639288</v>
      </c>
      <c r="K12" s="282" t="s">
        <v>488</v>
      </c>
    </row>
    <row r="13" spans="1:12">
      <c r="A13" s="35" t="s">
        <v>319</v>
      </c>
      <c r="B13" s="205">
        <v>0.35786943575847491</v>
      </c>
      <c r="C13" s="205">
        <v>-17</v>
      </c>
      <c r="D13" s="205">
        <v>-14.491471998874644</v>
      </c>
      <c r="E13" s="206">
        <v>-4.730678807177358</v>
      </c>
      <c r="F13" s="207">
        <v>-5.8262013183505417</v>
      </c>
      <c r="G13" s="207">
        <v>-7.7275907169802309</v>
      </c>
      <c r="H13" s="207">
        <v>-1.1492234672212334</v>
      </c>
      <c r="I13" s="207">
        <v>-4.2396403398350486</v>
      </c>
      <c r="J13" s="207">
        <v>8.5863436145060774</v>
      </c>
      <c r="K13" s="282" t="s">
        <v>489</v>
      </c>
    </row>
    <row r="14" spans="1:12">
      <c r="A14" s="35" t="s">
        <v>320</v>
      </c>
      <c r="B14" s="208" t="s">
        <v>27</v>
      </c>
      <c r="C14" s="208" t="s">
        <v>27</v>
      </c>
      <c r="D14" s="208" t="s">
        <v>27</v>
      </c>
      <c r="E14" s="209" t="s">
        <v>27</v>
      </c>
      <c r="F14" s="209" t="s">
        <v>27</v>
      </c>
      <c r="G14" s="209" t="s">
        <v>27</v>
      </c>
      <c r="H14" s="209" t="s">
        <v>27</v>
      </c>
      <c r="I14" s="209" t="s">
        <v>27</v>
      </c>
      <c r="J14" s="208" t="s">
        <v>27</v>
      </c>
      <c r="K14" s="282" t="s">
        <v>490</v>
      </c>
    </row>
    <row r="15" spans="1:12">
      <c r="A15" s="35" t="s">
        <v>321</v>
      </c>
      <c r="B15" s="205">
        <v>5.3266741133318112</v>
      </c>
      <c r="C15" s="205">
        <v>-1.0920711314936071</v>
      </c>
      <c r="D15" s="205">
        <v>-0.37962896867256291</v>
      </c>
      <c r="E15" s="206">
        <v>-7.5968071685612655</v>
      </c>
      <c r="F15" s="207">
        <v>0.50433521307317619</v>
      </c>
      <c r="G15" s="207">
        <v>-6.1561433465451358</v>
      </c>
      <c r="H15" s="207">
        <v>-12.792633014646142</v>
      </c>
      <c r="I15" s="207">
        <v>-11.942787526126949</v>
      </c>
      <c r="J15" s="207">
        <v>-2.7486140458533868</v>
      </c>
      <c r="K15" s="282" t="s">
        <v>491</v>
      </c>
    </row>
    <row r="16" spans="1:12">
      <c r="A16" s="35" t="s">
        <v>322</v>
      </c>
      <c r="B16" s="205">
        <v>-1.1054910868048669</v>
      </c>
      <c r="C16" s="205">
        <v>5.9013581702706475</v>
      </c>
      <c r="D16" s="205">
        <v>2.2241279507405594</v>
      </c>
      <c r="E16" s="206">
        <v>0.88499382627854806</v>
      </c>
      <c r="F16" s="207">
        <v>-3.108666123301731</v>
      </c>
      <c r="G16" s="207">
        <v>0.19013539666462975</v>
      </c>
      <c r="H16" s="207">
        <v>3.0657276773184492</v>
      </c>
      <c r="I16" s="207">
        <v>3.3927783544328349</v>
      </c>
      <c r="J16" s="207">
        <v>3.6608641652852896</v>
      </c>
      <c r="K16" s="282" t="s">
        <v>492</v>
      </c>
    </row>
    <row r="17" spans="1:11">
      <c r="A17" s="35" t="s">
        <v>323</v>
      </c>
      <c r="B17" s="208" t="s">
        <v>27</v>
      </c>
      <c r="C17" s="208" t="s">
        <v>27</v>
      </c>
      <c r="D17" s="208" t="s">
        <v>27</v>
      </c>
      <c r="E17" s="209" t="s">
        <v>27</v>
      </c>
      <c r="F17" s="209" t="s">
        <v>27</v>
      </c>
      <c r="G17" s="209" t="s">
        <v>27</v>
      </c>
      <c r="H17" s="209" t="s">
        <v>27</v>
      </c>
      <c r="I17" s="209" t="s">
        <v>27</v>
      </c>
      <c r="J17" s="208" t="s">
        <v>27</v>
      </c>
      <c r="K17" s="282" t="s">
        <v>493</v>
      </c>
    </row>
    <row r="18" spans="1:11">
      <c r="A18" s="35" t="s">
        <v>324</v>
      </c>
      <c r="B18" s="205">
        <v>8.6610871074711326E-2</v>
      </c>
      <c r="C18" s="205">
        <v>1.0122109240644499</v>
      </c>
      <c r="D18" s="205">
        <v>3.3812297769142057</v>
      </c>
      <c r="E18" s="206">
        <v>1.6526458623356675</v>
      </c>
      <c r="F18" s="207">
        <v>0</v>
      </c>
      <c r="G18" s="207">
        <v>0</v>
      </c>
      <c r="H18" s="207">
        <v>0</v>
      </c>
      <c r="I18" s="207">
        <v>6.6105834493426698</v>
      </c>
      <c r="J18" s="207">
        <v>2.6732169900905092</v>
      </c>
      <c r="K18" s="282" t="s">
        <v>494</v>
      </c>
    </row>
    <row r="19" spans="1:11">
      <c r="A19" s="35" t="s">
        <v>325</v>
      </c>
      <c r="B19" s="205">
        <v>-2.4573747293628565</v>
      </c>
      <c r="C19" s="205">
        <v>-1.243854461874065</v>
      </c>
      <c r="D19" s="205">
        <v>-0.2469272309370325</v>
      </c>
      <c r="E19" s="206">
        <v>0</v>
      </c>
      <c r="F19" s="207">
        <v>0</v>
      </c>
      <c r="G19" s="207">
        <v>0</v>
      </c>
      <c r="H19" s="207">
        <v>0</v>
      </c>
      <c r="I19" s="207">
        <v>0</v>
      </c>
      <c r="J19" s="207">
        <v>0</v>
      </c>
      <c r="K19" s="282" t="s">
        <v>495</v>
      </c>
    </row>
    <row r="20" spans="1:11">
      <c r="A20" s="35" t="s">
        <v>326</v>
      </c>
      <c r="B20" s="205">
        <v>-2.37403582129798</v>
      </c>
      <c r="C20" s="205">
        <v>-0.4675680418406003</v>
      </c>
      <c r="D20" s="205">
        <v>0</v>
      </c>
      <c r="E20" s="206">
        <v>0</v>
      </c>
      <c r="F20" s="207">
        <v>0</v>
      </c>
      <c r="G20" s="207">
        <v>0</v>
      </c>
      <c r="H20" s="207">
        <v>0</v>
      </c>
      <c r="I20" s="207">
        <v>0</v>
      </c>
      <c r="J20" s="207">
        <v>0</v>
      </c>
      <c r="K20" s="282" t="s">
        <v>496</v>
      </c>
    </row>
    <row r="21" spans="1:11">
      <c r="A21" s="35" t="s">
        <v>327</v>
      </c>
      <c r="B21" s="205">
        <v>-0.5887291525596865</v>
      </c>
      <c r="C21" s="205">
        <v>6.5208884868702048</v>
      </c>
      <c r="D21" s="205">
        <v>6.287553569241374</v>
      </c>
      <c r="E21" s="206">
        <v>1.133284847369693</v>
      </c>
      <c r="F21" s="207">
        <v>4.2669928164762609</v>
      </c>
      <c r="G21" s="207">
        <v>-0.15546100135081531</v>
      </c>
      <c r="H21" s="207">
        <v>0.42160757435330254</v>
      </c>
      <c r="I21" s="207">
        <v>0</v>
      </c>
      <c r="J21" s="207">
        <v>0</v>
      </c>
      <c r="K21" s="282" t="s">
        <v>497</v>
      </c>
    </row>
    <row r="22" spans="1:11">
      <c r="A22" s="35" t="s">
        <v>328</v>
      </c>
      <c r="B22" s="205">
        <v>-4.35651814447235</v>
      </c>
      <c r="C22" s="205">
        <v>-1.0751887658170758</v>
      </c>
      <c r="D22" s="205">
        <v>-7.1304938498691053</v>
      </c>
      <c r="E22" s="206">
        <v>-3.6599651999719831</v>
      </c>
      <c r="F22" s="207">
        <v>-7.2527153064385885</v>
      </c>
      <c r="G22" s="207">
        <v>-0.37908521259559791</v>
      </c>
      <c r="H22" s="207">
        <v>-8.4768410342781948</v>
      </c>
      <c r="I22" s="207">
        <v>1.4687807534244541</v>
      </c>
      <c r="J22" s="210">
        <v>-0.15059282557277243</v>
      </c>
      <c r="K22" s="282" t="s">
        <v>498</v>
      </c>
    </row>
    <row r="23" spans="1:11">
      <c r="A23" s="35" t="s">
        <v>329</v>
      </c>
      <c r="B23" s="205">
        <v>0.11622770558642397</v>
      </c>
      <c r="C23" s="205">
        <v>-0.38762836590905536</v>
      </c>
      <c r="D23" s="205">
        <v>2.3427897443282326</v>
      </c>
      <c r="E23" s="206">
        <v>-4.3546134270692356</v>
      </c>
      <c r="F23" s="207">
        <v>-5.7752149795591237</v>
      </c>
      <c r="G23" s="207">
        <v>-4.4139182493746603</v>
      </c>
      <c r="H23" s="207">
        <v>-2.1868117833259078</v>
      </c>
      <c r="I23" s="207">
        <v>-5.0425086960172507</v>
      </c>
      <c r="J23" s="210">
        <v>4.7120225596321887</v>
      </c>
      <c r="K23" s="282" t="s">
        <v>499</v>
      </c>
    </row>
    <row r="24" spans="1:11">
      <c r="A24" s="35" t="s">
        <v>330</v>
      </c>
      <c r="B24" s="208" t="s">
        <v>27</v>
      </c>
      <c r="C24" s="208" t="s">
        <v>27</v>
      </c>
      <c r="D24" s="208" t="s">
        <v>27</v>
      </c>
      <c r="E24" s="209" t="s">
        <v>27</v>
      </c>
      <c r="F24" s="209" t="s">
        <v>27</v>
      </c>
      <c r="G24" s="209" t="s">
        <v>27</v>
      </c>
      <c r="H24" s="209" t="s">
        <v>27</v>
      </c>
      <c r="I24" s="209" t="s">
        <v>27</v>
      </c>
      <c r="J24" s="208" t="s">
        <v>27</v>
      </c>
      <c r="K24" s="282" t="s">
        <v>500</v>
      </c>
    </row>
    <row r="25" spans="1:11">
      <c r="A25" s="35" t="s">
        <v>331</v>
      </c>
      <c r="B25" s="205">
        <v>-1.7317720875298075</v>
      </c>
      <c r="C25" s="205">
        <v>-6.5361407943769034</v>
      </c>
      <c r="D25" s="205">
        <v>0.39280806326447387</v>
      </c>
      <c r="E25" s="206">
        <v>-5.6495834305999182</v>
      </c>
      <c r="F25" s="207">
        <v>-0.94553393226081539</v>
      </c>
      <c r="G25" s="207">
        <v>-7.8347024239426588</v>
      </c>
      <c r="H25" s="207">
        <v>-8.1737645780204105</v>
      </c>
      <c r="I25" s="207">
        <v>-5.6443327881757597</v>
      </c>
      <c r="J25" s="210">
        <v>3.4</v>
      </c>
      <c r="K25" s="282" t="s">
        <v>501</v>
      </c>
    </row>
    <row r="26" spans="1:11">
      <c r="A26" s="35" t="s">
        <v>332</v>
      </c>
      <c r="B26" s="205">
        <v>-2.9459723301177618</v>
      </c>
      <c r="C26" s="205">
        <v>-6.0717198932934284</v>
      </c>
      <c r="D26" s="205">
        <v>-8.0524767759909075</v>
      </c>
      <c r="E26" s="206">
        <v>1.1926380190600316</v>
      </c>
      <c r="F26" s="207">
        <v>-0.8857067824707201</v>
      </c>
      <c r="G26" s="207">
        <v>-3.3122361559747162</v>
      </c>
      <c r="H26" s="207">
        <v>2.1567990172907088</v>
      </c>
      <c r="I26" s="207">
        <v>6.8116959973948639</v>
      </c>
      <c r="J26" s="210">
        <v>4.5</v>
      </c>
      <c r="K26" s="282" t="s">
        <v>502</v>
      </c>
    </row>
    <row r="27" spans="1:11">
      <c r="A27" s="35" t="s">
        <v>333</v>
      </c>
      <c r="B27" s="208" t="s">
        <v>27</v>
      </c>
      <c r="C27" s="208" t="s">
        <v>27</v>
      </c>
      <c r="D27" s="208" t="s">
        <v>27</v>
      </c>
      <c r="E27" s="209" t="s">
        <v>27</v>
      </c>
      <c r="F27" s="209" t="s">
        <v>27</v>
      </c>
      <c r="G27" s="209" t="s">
        <v>27</v>
      </c>
      <c r="H27" s="209" t="s">
        <v>27</v>
      </c>
      <c r="I27" s="209" t="s">
        <v>27</v>
      </c>
      <c r="J27" s="208" t="s">
        <v>27</v>
      </c>
      <c r="K27" s="282" t="s">
        <v>503</v>
      </c>
    </row>
    <row r="28" spans="1:11">
      <c r="A28" s="35" t="s">
        <v>334</v>
      </c>
      <c r="B28" s="205">
        <v>-3.9648557820715005</v>
      </c>
      <c r="C28" s="205">
        <v>-2.6904257217748104</v>
      </c>
      <c r="D28" s="205">
        <v>3.2375630355475393</v>
      </c>
      <c r="E28" s="206">
        <v>-8.8320126689472048E-2</v>
      </c>
      <c r="F28" s="207">
        <v>-3.4141546766944231</v>
      </c>
      <c r="G28" s="207">
        <v>-4.5499302721745494</v>
      </c>
      <c r="H28" s="207">
        <v>-0.27061250960520056</v>
      </c>
      <c r="I28" s="207">
        <v>7.881416951716318</v>
      </c>
      <c r="J28" s="210">
        <v>15.95159346966328</v>
      </c>
      <c r="K28" s="282" t="s">
        <v>504</v>
      </c>
    </row>
    <row r="29" spans="1:11">
      <c r="A29" s="35" t="s">
        <v>335</v>
      </c>
      <c r="B29" s="205">
        <v>-2.1281943423534728</v>
      </c>
      <c r="C29" s="205">
        <v>-1.8246937577049629</v>
      </c>
      <c r="D29" s="205">
        <v>0.75618065433746529</v>
      </c>
      <c r="E29" s="206">
        <v>-1.3333014331767064</v>
      </c>
      <c r="F29" s="207">
        <v>-3.7449522749226247</v>
      </c>
      <c r="G29" s="207">
        <v>-4.634005221705678</v>
      </c>
      <c r="H29" s="207">
        <v>-1.2091996622261121</v>
      </c>
      <c r="I29" s="207">
        <v>4.2549514261475991</v>
      </c>
      <c r="J29" s="210">
        <v>20.496343004182435</v>
      </c>
      <c r="K29" s="282" t="s">
        <v>505</v>
      </c>
    </row>
    <row r="30" spans="1:11">
      <c r="A30" s="35" t="s">
        <v>336</v>
      </c>
      <c r="B30" s="205">
        <v>-6.8711129171834662</v>
      </c>
      <c r="C30" s="205">
        <v>-8.755557576395061</v>
      </c>
      <c r="D30" s="205">
        <v>-0.37248526195790888</v>
      </c>
      <c r="E30" s="206">
        <v>0.55290619838165611</v>
      </c>
      <c r="F30" s="207">
        <v>-0.4871456172658668</v>
      </c>
      <c r="G30" s="207">
        <v>-1.9808186942725712</v>
      </c>
      <c r="H30" s="207">
        <v>0.67760775504982007</v>
      </c>
      <c r="I30" s="207">
        <v>4.0019813500152424</v>
      </c>
      <c r="J30" s="210">
        <v>8.6199599599139987</v>
      </c>
      <c r="K30" s="282" t="s">
        <v>506</v>
      </c>
    </row>
    <row r="31" spans="1:11">
      <c r="A31" s="35" t="s">
        <v>337</v>
      </c>
      <c r="B31" s="205">
        <v>-3.5503356853421089</v>
      </c>
      <c r="C31" s="205">
        <v>-11.265141997068646</v>
      </c>
      <c r="D31" s="205">
        <v>-5.1717982997586818</v>
      </c>
      <c r="E31" s="206">
        <v>13.239943568820536</v>
      </c>
      <c r="F31" s="207">
        <v>12.454916397483814</v>
      </c>
      <c r="G31" s="207">
        <v>9.9278985281538752</v>
      </c>
      <c r="H31" s="207">
        <v>15.957233551144839</v>
      </c>
      <c r="I31" s="207">
        <v>14.619725798499573</v>
      </c>
      <c r="J31" s="210">
        <v>10.822011039156493</v>
      </c>
      <c r="K31" s="282" t="s">
        <v>507</v>
      </c>
    </row>
    <row r="32" spans="1:11">
      <c r="A32" s="35" t="s">
        <v>338</v>
      </c>
      <c r="B32" s="205">
        <v>-1.6838685551531956</v>
      </c>
      <c r="C32" s="205">
        <v>-0.47175721702697682</v>
      </c>
      <c r="D32" s="205">
        <v>-0.34708810770830095</v>
      </c>
      <c r="E32" s="206">
        <v>0.30614962836072007</v>
      </c>
      <c r="F32" s="207">
        <v>-0.31120026699153414</v>
      </c>
      <c r="G32" s="207">
        <v>-0.31120026699153414</v>
      </c>
      <c r="H32" s="207">
        <v>0.21819124538160395</v>
      </c>
      <c r="I32" s="207">
        <v>1.6288078020443066</v>
      </c>
      <c r="J32" s="210">
        <v>8.6008298173843514</v>
      </c>
      <c r="K32" s="282" t="s">
        <v>508</v>
      </c>
    </row>
    <row r="33" spans="1:11">
      <c r="A33" s="35" t="s">
        <v>339</v>
      </c>
      <c r="B33" s="205">
        <v>-5.2539632097842714</v>
      </c>
      <c r="C33" s="205">
        <v>2.6948993996334742</v>
      </c>
      <c r="D33" s="205">
        <v>-8.0749502153907091</v>
      </c>
      <c r="E33" s="206">
        <v>-2.022715638097683</v>
      </c>
      <c r="F33" s="207">
        <v>0.23919601756617226</v>
      </c>
      <c r="G33" s="207">
        <v>0.44712672306815193</v>
      </c>
      <c r="H33" s="207">
        <v>-2.8988069048581053</v>
      </c>
      <c r="I33" s="207">
        <v>-5.8783783881669223</v>
      </c>
      <c r="J33" s="207">
        <v>8.8747688758739258</v>
      </c>
      <c r="K33" s="282" t="s">
        <v>509</v>
      </c>
    </row>
    <row r="34" spans="1:11">
      <c r="A34" s="35" t="s">
        <v>340</v>
      </c>
      <c r="B34" s="211">
        <v>-1.2789769243681803E-13</v>
      </c>
      <c r="C34" s="211">
        <v>-7.977304964539047</v>
      </c>
      <c r="D34" s="211">
        <v>-21.050980981881938</v>
      </c>
      <c r="E34" s="212">
        <v>20.010891775131771</v>
      </c>
      <c r="F34" s="213">
        <v>36.922670051835382</v>
      </c>
      <c r="G34" s="213">
        <v>18.489877589453869</v>
      </c>
      <c r="H34" s="213">
        <v>7.5189036816943826</v>
      </c>
      <c r="I34" s="212">
        <v>17.112115777543451</v>
      </c>
      <c r="J34" s="212">
        <v>21.633374162158489</v>
      </c>
      <c r="K34" s="283" t="s">
        <v>510</v>
      </c>
    </row>
    <row r="35" spans="1:11">
      <c r="A35" s="19" t="s">
        <v>130</v>
      </c>
      <c r="B35" s="202"/>
      <c r="C35" s="202"/>
      <c r="D35" s="202"/>
      <c r="K35" s="19" t="s">
        <v>440</v>
      </c>
    </row>
    <row r="36" spans="1:11">
      <c r="A36" s="16" t="s">
        <v>341</v>
      </c>
      <c r="B36" s="202"/>
      <c r="C36" s="202"/>
      <c r="D36" s="202"/>
      <c r="E36" s="202"/>
      <c r="F36" s="214"/>
      <c r="G36" s="214"/>
      <c r="K36" s="285" t="s">
        <v>511</v>
      </c>
    </row>
  </sheetData>
  <mergeCells count="9">
    <mergeCell ref="A1:K1"/>
    <mergeCell ref="A2:K2"/>
    <mergeCell ref="A4:A5"/>
    <mergeCell ref="B4:B5"/>
    <mergeCell ref="C4:C5"/>
    <mergeCell ref="D4:D5"/>
    <mergeCell ref="E4:E5"/>
    <mergeCell ref="F4:I4"/>
    <mergeCell ref="K4:K5"/>
  </mergeCells>
  <hyperlinks>
    <hyperlink ref="J3" location="Content!A1" display="contents"/>
  </hyperlinks>
  <pageMargins left="0.7" right="0.7" top="0.75" bottom="0.75" header="0.3" footer="0.3"/>
  <pageSetup paperSize="9" scale="5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rightToLeft="1" view="pageBreakPreview" zoomScaleNormal="100" zoomScaleSheetLayoutView="100" workbookViewId="0">
      <selection activeCell="A3" sqref="A3"/>
    </sheetView>
  </sheetViews>
  <sheetFormatPr defaultColWidth="8.85546875" defaultRowHeight="15"/>
  <cols>
    <col min="1" max="1" width="39.5703125" style="187" customWidth="1"/>
    <col min="2" max="2" width="8.42578125" style="187" bestFit="1" customWidth="1"/>
    <col min="3" max="3" width="8.42578125" style="187" customWidth="1"/>
    <col min="4" max="4" width="5.42578125" style="187" hidden="1" customWidth="1"/>
    <col min="5" max="5" width="0" style="187" hidden="1" customWidth="1"/>
    <col min="6" max="11" width="8.85546875" style="187"/>
    <col min="12" max="12" width="42.85546875" style="187" customWidth="1"/>
    <col min="13" max="16384" width="8.85546875" style="187"/>
  </cols>
  <sheetData>
    <row r="1" spans="1:13">
      <c r="A1" s="380" t="s">
        <v>342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215"/>
    </row>
    <row r="2" spans="1:13">
      <c r="A2" s="380" t="s">
        <v>512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215"/>
    </row>
    <row r="3" spans="1:13">
      <c r="A3" s="17"/>
      <c r="B3" s="216"/>
      <c r="C3" s="216"/>
      <c r="D3" s="216"/>
      <c r="E3" s="216"/>
      <c r="F3" s="216"/>
      <c r="G3" s="216"/>
      <c r="H3" s="216"/>
      <c r="I3" s="216"/>
      <c r="K3" s="12" t="s">
        <v>52</v>
      </c>
    </row>
    <row r="4" spans="1:13">
      <c r="A4" s="370" t="s">
        <v>343</v>
      </c>
      <c r="B4" s="203" t="s">
        <v>344</v>
      </c>
      <c r="C4" s="370">
        <v>2016</v>
      </c>
      <c r="D4" s="217"/>
      <c r="E4" s="218"/>
      <c r="F4" s="370">
        <v>2017</v>
      </c>
      <c r="G4" s="370">
        <v>2017</v>
      </c>
      <c r="H4" s="370"/>
      <c r="I4" s="370"/>
      <c r="J4" s="370"/>
      <c r="K4" s="351">
        <v>2018</v>
      </c>
      <c r="L4" s="381" t="s">
        <v>513</v>
      </c>
    </row>
    <row r="5" spans="1:13" ht="25.5">
      <c r="A5" s="370"/>
      <c r="B5" s="203" t="s">
        <v>345</v>
      </c>
      <c r="C5" s="370" t="s">
        <v>6</v>
      </c>
      <c r="D5" s="351" t="s">
        <v>10</v>
      </c>
      <c r="E5" s="218"/>
      <c r="F5" s="370"/>
      <c r="G5" s="277" t="s">
        <v>367</v>
      </c>
      <c r="H5" s="277" t="s">
        <v>368</v>
      </c>
      <c r="I5" s="277" t="s">
        <v>369</v>
      </c>
      <c r="J5" s="277" t="s">
        <v>370</v>
      </c>
      <c r="K5" s="277" t="s">
        <v>367</v>
      </c>
      <c r="L5" s="381"/>
    </row>
    <row r="6" spans="1:13">
      <c r="A6" s="8" t="s">
        <v>346</v>
      </c>
      <c r="B6" s="8">
        <v>100</v>
      </c>
      <c r="C6" s="286">
        <v>106.35583376570681</v>
      </c>
      <c r="D6" s="286"/>
      <c r="E6" s="286"/>
      <c r="F6" s="286">
        <v>108.05149690298224</v>
      </c>
      <c r="G6" s="286">
        <v>107.94320527386405</v>
      </c>
      <c r="H6" s="286">
        <v>108.03267608188787</v>
      </c>
      <c r="I6" s="286">
        <v>107.62891602310833</v>
      </c>
      <c r="J6" s="286">
        <v>108.60119023306868</v>
      </c>
      <c r="K6" s="286">
        <v>112.17196243840613</v>
      </c>
      <c r="L6" s="279" t="s">
        <v>514</v>
      </c>
    </row>
    <row r="7" spans="1:13">
      <c r="A7" s="35" t="s">
        <v>347</v>
      </c>
      <c r="B7" s="220">
        <v>12.343477595037493</v>
      </c>
      <c r="C7" s="221">
        <v>101.76012890874263</v>
      </c>
      <c r="D7" s="222"/>
      <c r="E7" s="219"/>
      <c r="F7" s="221">
        <v>103.0652683228252</v>
      </c>
      <c r="G7" s="221">
        <v>101.93857281876849</v>
      </c>
      <c r="H7" s="221">
        <v>102.17467897313543</v>
      </c>
      <c r="I7" s="221">
        <v>103.526449887806</v>
      </c>
      <c r="J7" s="221">
        <v>104.37709488978328</v>
      </c>
      <c r="K7" s="221">
        <v>107.30458460634945</v>
      </c>
      <c r="L7" s="282" t="s">
        <v>515</v>
      </c>
    </row>
    <row r="8" spans="1:13">
      <c r="A8" s="35" t="s">
        <v>348</v>
      </c>
      <c r="B8" s="220">
        <v>0.1980906615977123</v>
      </c>
      <c r="C8" s="221">
        <v>103.98875177067406</v>
      </c>
      <c r="D8" s="222"/>
      <c r="E8" s="219"/>
      <c r="F8" s="221">
        <v>130.7204022228961</v>
      </c>
      <c r="G8" s="221">
        <v>106.07277055901517</v>
      </c>
      <c r="H8" s="221">
        <v>106.8165599742304</v>
      </c>
      <c r="I8" s="221">
        <v>107.2136650777975</v>
      </c>
      <c r="J8" s="221">
        <v>202.77861328054132</v>
      </c>
      <c r="K8" s="221">
        <v>212.65670428231041</v>
      </c>
      <c r="L8" s="282" t="s">
        <v>516</v>
      </c>
    </row>
    <row r="9" spans="1:13">
      <c r="A9" s="35" t="s">
        <v>349</v>
      </c>
      <c r="B9" s="220">
        <v>5.3843348325351252</v>
      </c>
      <c r="C9" s="221">
        <v>101.11092093468314</v>
      </c>
      <c r="D9" s="222"/>
      <c r="E9" s="219"/>
      <c r="F9" s="221">
        <v>100.02900858716123</v>
      </c>
      <c r="G9" s="221">
        <v>100.50098456432998</v>
      </c>
      <c r="H9" s="221">
        <v>100.8908517975688</v>
      </c>
      <c r="I9" s="221">
        <v>96.789594158096236</v>
      </c>
      <c r="J9" s="221">
        <v>101.93460382864991</v>
      </c>
      <c r="K9" s="221">
        <v>110.21609395064364</v>
      </c>
      <c r="L9" s="282" t="s">
        <v>517</v>
      </c>
    </row>
    <row r="10" spans="1:13">
      <c r="A10" s="35" t="s">
        <v>350</v>
      </c>
      <c r="B10" s="220">
        <v>31.179760900632736</v>
      </c>
      <c r="C10" s="221">
        <v>116.448324266022</v>
      </c>
      <c r="D10" s="222"/>
      <c r="E10" s="219"/>
      <c r="F10" s="221">
        <v>118.31919570186348</v>
      </c>
      <c r="G10" s="221">
        <v>119.50908969149383</v>
      </c>
      <c r="H10" s="221">
        <v>119.05728477287448</v>
      </c>
      <c r="I10" s="221">
        <v>118.01692626639607</v>
      </c>
      <c r="J10" s="221">
        <v>116.69348207668952</v>
      </c>
      <c r="K10" s="221">
        <v>115.895846400607</v>
      </c>
      <c r="L10" s="282" t="s">
        <v>518</v>
      </c>
    </row>
    <row r="11" spans="1:13">
      <c r="A11" s="35" t="s">
        <v>351</v>
      </c>
      <c r="B11" s="220">
        <v>7.1656690482959657</v>
      </c>
      <c r="C11" s="221">
        <v>100.98673509403255</v>
      </c>
      <c r="D11" s="222"/>
      <c r="E11" s="219"/>
      <c r="F11" s="221">
        <v>102.08635085948733</v>
      </c>
      <c r="G11" s="221">
        <v>103.05993659309524</v>
      </c>
      <c r="H11" s="221">
        <v>102.04972656924407</v>
      </c>
      <c r="I11" s="221">
        <v>101.22947310253858</v>
      </c>
      <c r="J11" s="221">
        <v>102.00626717307142</v>
      </c>
      <c r="K11" s="221">
        <v>108.1959343387344</v>
      </c>
      <c r="L11" s="282" t="s">
        <v>519</v>
      </c>
    </row>
    <row r="12" spans="1:13">
      <c r="A12" s="35" t="s">
        <v>352</v>
      </c>
      <c r="B12" s="220">
        <v>1.6299537437981508</v>
      </c>
      <c r="C12" s="221">
        <v>104.10274969206391</v>
      </c>
      <c r="D12" s="222"/>
      <c r="E12" s="219"/>
      <c r="F12" s="221">
        <v>111.29636646229402</v>
      </c>
      <c r="G12" s="221">
        <v>111.47590685139757</v>
      </c>
      <c r="H12" s="221">
        <v>111.23651966592621</v>
      </c>
      <c r="I12" s="221">
        <v>111.23651966592621</v>
      </c>
      <c r="J12" s="221">
        <v>111.23651966592621</v>
      </c>
      <c r="K12" s="221">
        <v>111.23651966592621</v>
      </c>
      <c r="L12" s="282" t="s">
        <v>520</v>
      </c>
    </row>
    <row r="13" spans="1:13">
      <c r="A13" s="35" t="s">
        <v>353</v>
      </c>
      <c r="B13" s="220">
        <v>14.726138172355526</v>
      </c>
      <c r="C13" s="221">
        <v>98.98324963628518</v>
      </c>
      <c r="D13" s="222"/>
      <c r="E13" s="219"/>
      <c r="F13" s="221">
        <v>103.2628245578486</v>
      </c>
      <c r="G13" s="221">
        <v>102.18704347075753</v>
      </c>
      <c r="H13" s="221">
        <v>103.32556231127087</v>
      </c>
      <c r="I13" s="221">
        <v>102.37877021899487</v>
      </c>
      <c r="J13" s="221">
        <v>105.15992223037115</v>
      </c>
      <c r="K13" s="221">
        <v>112.42659404004064</v>
      </c>
      <c r="L13" s="282" t="s">
        <v>521</v>
      </c>
    </row>
    <row r="14" spans="1:13">
      <c r="A14" s="35" t="s">
        <v>354</v>
      </c>
      <c r="B14" s="220">
        <v>4.9682024368211843</v>
      </c>
      <c r="C14" s="221">
        <v>95.863984874744901</v>
      </c>
      <c r="D14" s="222"/>
      <c r="E14" s="219"/>
      <c r="F14" s="221">
        <v>94.543923235267513</v>
      </c>
      <c r="G14" s="221">
        <v>96.339785653037282</v>
      </c>
      <c r="H14" s="221">
        <v>94.026973299094934</v>
      </c>
      <c r="I14" s="221">
        <v>93.982184312401372</v>
      </c>
      <c r="J14" s="221">
        <v>93.826749676536465</v>
      </c>
      <c r="K14" s="221">
        <v>97.012601196699904</v>
      </c>
      <c r="L14" s="282" t="s">
        <v>522</v>
      </c>
    </row>
    <row r="15" spans="1:13">
      <c r="A15" s="35" t="s">
        <v>355</v>
      </c>
      <c r="B15" s="220">
        <v>4.7614084207490581</v>
      </c>
      <c r="C15" s="221">
        <v>100.26682012297601</v>
      </c>
      <c r="D15" s="219"/>
      <c r="E15" s="219"/>
      <c r="F15" s="221">
        <v>94.695973085468836</v>
      </c>
      <c r="G15" s="221">
        <v>92.834739243428089</v>
      </c>
      <c r="H15" s="221">
        <v>94.372272583226689</v>
      </c>
      <c r="I15" s="221">
        <v>95.193457969617199</v>
      </c>
      <c r="J15" s="221">
        <v>96.383422545603324</v>
      </c>
      <c r="K15" s="221">
        <v>105.77514390930617</v>
      </c>
      <c r="L15" s="282" t="s">
        <v>523</v>
      </c>
    </row>
    <row r="16" spans="1:13">
      <c r="A16" s="35" t="s">
        <v>356</v>
      </c>
      <c r="B16" s="220">
        <v>6.855643781189011</v>
      </c>
      <c r="C16" s="221">
        <v>108.24429728752114</v>
      </c>
      <c r="D16" s="219"/>
      <c r="E16" s="219"/>
      <c r="F16" s="221">
        <v>109.27479151815724</v>
      </c>
      <c r="G16" s="221">
        <v>108.43514930889269</v>
      </c>
      <c r="H16" s="221">
        <v>108.43514930889269</v>
      </c>
      <c r="I16" s="221">
        <v>108.43514930889269</v>
      </c>
      <c r="J16" s="221">
        <v>111.79371814595076</v>
      </c>
      <c r="K16" s="221">
        <v>113.91365365917653</v>
      </c>
      <c r="L16" s="282" t="s">
        <v>524</v>
      </c>
    </row>
    <row r="17" spans="1:12">
      <c r="A17" s="35" t="s">
        <v>357</v>
      </c>
      <c r="B17" s="220">
        <v>3.8251627072551604</v>
      </c>
      <c r="C17" s="221">
        <v>106.91944410772705</v>
      </c>
      <c r="D17" s="219"/>
      <c r="E17" s="219"/>
      <c r="F17" s="221">
        <v>105.21150334835856</v>
      </c>
      <c r="G17" s="221">
        <v>104.49402669376285</v>
      </c>
      <c r="H17" s="221">
        <v>105.252474297628</v>
      </c>
      <c r="I17" s="221">
        <v>104.73323912554544</v>
      </c>
      <c r="J17" s="221">
        <v>106.36627327649796</v>
      </c>
      <c r="K17" s="221">
        <v>114.76685736992663</v>
      </c>
      <c r="L17" s="282" t="s">
        <v>525</v>
      </c>
    </row>
    <row r="18" spans="1:12">
      <c r="A18" s="58" t="s">
        <v>358</v>
      </c>
      <c r="B18" s="223">
        <v>6.9621576997328578</v>
      </c>
      <c r="C18" s="224">
        <v>104.55832752659849</v>
      </c>
      <c r="D18" s="225"/>
      <c r="E18" s="219"/>
      <c r="F18" s="224">
        <v>111.21322262787068</v>
      </c>
      <c r="G18" s="224">
        <v>108.99819884858464</v>
      </c>
      <c r="H18" s="224">
        <v>110.43524054689561</v>
      </c>
      <c r="I18" s="224">
        <v>112.66147394068186</v>
      </c>
      <c r="J18" s="224">
        <v>112.75797717532066</v>
      </c>
      <c r="K18" s="224">
        <v>118.60225924756206</v>
      </c>
      <c r="L18" s="283" t="s">
        <v>526</v>
      </c>
    </row>
    <row r="19" spans="1:12">
      <c r="A19" s="19" t="s">
        <v>130</v>
      </c>
      <c r="B19" s="204"/>
      <c r="C19" s="204"/>
      <c r="L19" s="287" t="s">
        <v>440</v>
      </c>
    </row>
  </sheetData>
  <mergeCells count="7">
    <mergeCell ref="A1:L1"/>
    <mergeCell ref="A2:L2"/>
    <mergeCell ref="A4:A5"/>
    <mergeCell ref="C4:C5"/>
    <mergeCell ref="F4:F5"/>
    <mergeCell ref="G4:J4"/>
    <mergeCell ref="L4:L5"/>
  </mergeCells>
  <hyperlinks>
    <hyperlink ref="K3" location="Content!A1" display="contents"/>
  </hyperlinks>
  <pageMargins left="0.7" right="0.7" top="0.75" bottom="0.75" header="0.3" footer="0.3"/>
  <pageSetup paperSize="9" scale="5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rightToLeft="1" view="pageBreakPreview" zoomScaleNormal="100" zoomScaleSheetLayoutView="100" workbookViewId="0">
      <selection activeCell="A3" sqref="A3"/>
    </sheetView>
  </sheetViews>
  <sheetFormatPr defaultColWidth="9.140625" defaultRowHeight="15"/>
  <cols>
    <col min="1" max="1" width="21.7109375" style="13" customWidth="1"/>
    <col min="2" max="10" width="9.140625" style="13"/>
    <col min="11" max="11" width="31.28515625" style="13" customWidth="1"/>
    <col min="12" max="16384" width="9.140625" style="13"/>
  </cols>
  <sheetData>
    <row r="1" spans="1:12">
      <c r="A1" s="384" t="s">
        <v>527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288"/>
    </row>
    <row r="2" spans="1:12">
      <c r="A2" s="384" t="s">
        <v>528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215"/>
    </row>
    <row r="3" spans="1:12">
      <c r="B3" s="187"/>
      <c r="C3" s="187"/>
      <c r="D3" s="187"/>
      <c r="J3" s="12" t="s">
        <v>52</v>
      </c>
    </row>
    <row r="4" spans="1:12">
      <c r="A4" s="385" t="s">
        <v>9</v>
      </c>
      <c r="B4" s="385">
        <v>2014</v>
      </c>
      <c r="C4" s="385">
        <v>2015</v>
      </c>
      <c r="D4" s="385">
        <v>2016</v>
      </c>
      <c r="E4" s="386">
        <v>2017</v>
      </c>
      <c r="F4" s="386">
        <v>2017</v>
      </c>
      <c r="G4" s="386"/>
      <c r="H4" s="386"/>
      <c r="I4" s="386"/>
      <c r="J4" s="234">
        <v>2018</v>
      </c>
      <c r="K4" s="387" t="s">
        <v>529</v>
      </c>
    </row>
    <row r="5" spans="1:12" ht="25.5">
      <c r="A5" s="385"/>
      <c r="B5" s="385"/>
      <c r="C5" s="385"/>
      <c r="D5" s="385"/>
      <c r="E5" s="386"/>
      <c r="F5" s="289" t="s">
        <v>367</v>
      </c>
      <c r="G5" s="289" t="s">
        <v>368</v>
      </c>
      <c r="H5" s="289" t="s">
        <v>369</v>
      </c>
      <c r="I5" s="289" t="s">
        <v>370</v>
      </c>
      <c r="J5" s="289" t="s">
        <v>367</v>
      </c>
      <c r="K5" s="387"/>
    </row>
    <row r="6" spans="1:12" ht="15" customHeight="1">
      <c r="A6" s="65" t="s">
        <v>215</v>
      </c>
      <c r="B6" s="65"/>
      <c r="C6" s="65"/>
      <c r="D6" s="65"/>
      <c r="K6" s="290" t="s">
        <v>371</v>
      </c>
    </row>
    <row r="7" spans="1:12">
      <c r="A7" s="21" t="s">
        <v>54</v>
      </c>
      <c r="B7" s="24">
        <v>3055</v>
      </c>
      <c r="C7" s="24">
        <v>3134</v>
      </c>
      <c r="D7" s="24">
        <v>3913</v>
      </c>
      <c r="E7" s="24">
        <v>4081</v>
      </c>
      <c r="F7" s="24">
        <v>1367</v>
      </c>
      <c r="G7" s="24">
        <v>957</v>
      </c>
      <c r="H7" s="24">
        <v>1029</v>
      </c>
      <c r="I7" s="24">
        <v>728</v>
      </c>
      <c r="J7" s="24">
        <v>567</v>
      </c>
      <c r="K7" s="291" t="s">
        <v>530</v>
      </c>
    </row>
    <row r="8" spans="1:12">
      <c r="A8" s="21" t="s">
        <v>55</v>
      </c>
      <c r="B8" s="24">
        <v>230</v>
      </c>
      <c r="C8" s="24">
        <v>105</v>
      </c>
      <c r="D8" s="24">
        <v>128</v>
      </c>
      <c r="E8" s="24">
        <v>133</v>
      </c>
      <c r="F8" s="24">
        <v>48</v>
      </c>
      <c r="G8" s="24">
        <v>23</v>
      </c>
      <c r="H8" s="24">
        <v>33</v>
      </c>
      <c r="I8" s="24">
        <v>29</v>
      </c>
      <c r="J8" s="24">
        <v>17</v>
      </c>
      <c r="K8" s="291" t="s">
        <v>531</v>
      </c>
    </row>
    <row r="9" spans="1:12">
      <c r="A9" s="21" t="s">
        <v>56</v>
      </c>
      <c r="B9" s="24">
        <v>233</v>
      </c>
      <c r="C9" s="24">
        <v>451</v>
      </c>
      <c r="D9" s="24">
        <v>414</v>
      </c>
      <c r="E9" s="24">
        <v>393</v>
      </c>
      <c r="F9" s="24">
        <v>112</v>
      </c>
      <c r="G9" s="24">
        <v>100</v>
      </c>
      <c r="H9" s="24">
        <v>113</v>
      </c>
      <c r="I9" s="24">
        <v>68</v>
      </c>
      <c r="J9" s="24">
        <v>49</v>
      </c>
      <c r="K9" s="291" t="s">
        <v>532</v>
      </c>
    </row>
    <row r="10" spans="1:12">
      <c r="A10" s="21" t="s">
        <v>57</v>
      </c>
      <c r="B10" s="24">
        <v>156</v>
      </c>
      <c r="C10" s="24">
        <v>221</v>
      </c>
      <c r="D10" s="24">
        <v>199</v>
      </c>
      <c r="E10" s="24">
        <v>109</v>
      </c>
      <c r="F10" s="24">
        <v>49</v>
      </c>
      <c r="G10" s="24">
        <v>19</v>
      </c>
      <c r="H10" s="24">
        <v>28</v>
      </c>
      <c r="I10" s="24">
        <v>13</v>
      </c>
      <c r="J10" s="24">
        <v>9</v>
      </c>
      <c r="K10" s="291" t="s">
        <v>533</v>
      </c>
    </row>
    <row r="11" spans="1:12">
      <c r="A11" s="21" t="s">
        <v>58</v>
      </c>
      <c r="B11" s="24">
        <v>12</v>
      </c>
      <c r="C11" s="24">
        <v>23</v>
      </c>
      <c r="D11" s="24">
        <v>43</v>
      </c>
      <c r="E11" s="24">
        <v>50</v>
      </c>
      <c r="F11" s="24">
        <v>20</v>
      </c>
      <c r="G11" s="24">
        <v>9</v>
      </c>
      <c r="H11" s="24">
        <v>17</v>
      </c>
      <c r="I11" s="24">
        <v>4</v>
      </c>
      <c r="J11" s="24">
        <v>6</v>
      </c>
      <c r="K11" s="291" t="s">
        <v>534</v>
      </c>
    </row>
    <row r="12" spans="1:12">
      <c r="A12" s="21" t="s">
        <v>59</v>
      </c>
      <c r="B12" s="24">
        <v>91</v>
      </c>
      <c r="C12" s="24">
        <v>186</v>
      </c>
      <c r="D12" s="24">
        <v>163</v>
      </c>
      <c r="E12" s="24">
        <v>225</v>
      </c>
      <c r="F12" s="24">
        <v>57</v>
      </c>
      <c r="G12" s="24">
        <v>52</v>
      </c>
      <c r="H12" s="24">
        <v>72</v>
      </c>
      <c r="I12" s="24">
        <v>44</v>
      </c>
      <c r="J12" s="24">
        <v>52</v>
      </c>
      <c r="K12" s="291" t="s">
        <v>535</v>
      </c>
    </row>
    <row r="13" spans="1:12">
      <c r="A13" s="21" t="s">
        <v>60</v>
      </c>
      <c r="B13" s="24">
        <v>235</v>
      </c>
      <c r="C13" s="24">
        <v>25</v>
      </c>
      <c r="D13" s="24">
        <v>12</v>
      </c>
      <c r="E13" s="24">
        <v>15</v>
      </c>
      <c r="F13" s="24">
        <v>6</v>
      </c>
      <c r="G13" s="24">
        <v>2</v>
      </c>
      <c r="H13" s="24">
        <v>4</v>
      </c>
      <c r="I13" s="24">
        <v>3</v>
      </c>
      <c r="J13" s="24">
        <v>2</v>
      </c>
      <c r="K13" s="291" t="s">
        <v>536</v>
      </c>
    </row>
    <row r="14" spans="1:12">
      <c r="A14" s="63" t="s">
        <v>26</v>
      </c>
      <c r="B14" s="70">
        <f t="shared" ref="B14" si="0">SUM(B7:B13)</f>
        <v>4012</v>
      </c>
      <c r="C14" s="70">
        <v>4145</v>
      </c>
      <c r="D14" s="70">
        <v>4872</v>
      </c>
      <c r="E14" s="70">
        <v>5006</v>
      </c>
      <c r="F14" s="70">
        <v>1659</v>
      </c>
      <c r="G14" s="70">
        <f>SUM(G7:G13)</f>
        <v>1162</v>
      </c>
      <c r="H14" s="70">
        <f>SUM(H7:H13)</f>
        <v>1296</v>
      </c>
      <c r="I14" s="70">
        <v>889</v>
      </c>
      <c r="J14" s="70">
        <f>SUM(J7:J13)</f>
        <v>702</v>
      </c>
      <c r="K14" s="70" t="s">
        <v>374</v>
      </c>
    </row>
    <row r="15" spans="1:12" ht="15" customHeight="1">
      <c r="A15" s="65" t="s">
        <v>216</v>
      </c>
      <c r="B15" s="65"/>
      <c r="C15" s="65"/>
      <c r="D15" s="65"/>
      <c r="K15" s="290" t="s">
        <v>394</v>
      </c>
    </row>
    <row r="16" spans="1:12">
      <c r="A16" s="21" t="s">
        <v>54</v>
      </c>
      <c r="B16" s="24">
        <v>3134</v>
      </c>
      <c r="C16" s="24">
        <v>1466</v>
      </c>
      <c r="D16" s="24">
        <v>1466</v>
      </c>
      <c r="E16" s="24">
        <v>1201</v>
      </c>
      <c r="F16" s="24">
        <v>328</v>
      </c>
      <c r="G16" s="24">
        <v>350</v>
      </c>
      <c r="H16" s="24">
        <v>310</v>
      </c>
      <c r="I16" s="24">
        <v>213</v>
      </c>
      <c r="J16" s="24">
        <v>90</v>
      </c>
      <c r="K16" s="291" t="s">
        <v>530</v>
      </c>
    </row>
    <row r="17" spans="1:11">
      <c r="A17" s="21" t="s">
        <v>55</v>
      </c>
      <c r="B17" s="24">
        <v>281</v>
      </c>
      <c r="C17" s="24">
        <v>56</v>
      </c>
      <c r="D17" s="24">
        <v>45</v>
      </c>
      <c r="E17" s="24">
        <v>51</v>
      </c>
      <c r="F17" s="24">
        <v>24</v>
      </c>
      <c r="G17" s="24">
        <v>8</v>
      </c>
      <c r="H17" s="24">
        <v>11</v>
      </c>
      <c r="I17" s="24">
        <v>8</v>
      </c>
      <c r="J17" s="24">
        <v>4</v>
      </c>
      <c r="K17" s="291" t="s">
        <v>531</v>
      </c>
    </row>
    <row r="18" spans="1:11">
      <c r="A18" s="21" t="s">
        <v>56</v>
      </c>
      <c r="B18" s="24">
        <v>50</v>
      </c>
      <c r="C18" s="24">
        <v>39</v>
      </c>
      <c r="D18" s="24">
        <v>20</v>
      </c>
      <c r="E18" s="24">
        <v>25</v>
      </c>
      <c r="F18" s="24">
        <v>3</v>
      </c>
      <c r="G18" s="24">
        <v>8</v>
      </c>
      <c r="H18" s="24">
        <v>6</v>
      </c>
      <c r="I18" s="24">
        <v>8</v>
      </c>
      <c r="J18" s="24">
        <v>1</v>
      </c>
      <c r="K18" s="291" t="s">
        <v>532</v>
      </c>
    </row>
    <row r="19" spans="1:11">
      <c r="A19" s="21" t="s">
        <v>57</v>
      </c>
      <c r="B19" s="24">
        <v>162</v>
      </c>
      <c r="C19" s="24">
        <v>83</v>
      </c>
      <c r="D19" s="24">
        <v>56</v>
      </c>
      <c r="E19" s="24">
        <v>70</v>
      </c>
      <c r="F19" s="24">
        <v>11</v>
      </c>
      <c r="G19" s="24">
        <v>13</v>
      </c>
      <c r="H19" s="24">
        <v>27</v>
      </c>
      <c r="I19" s="24">
        <v>19</v>
      </c>
      <c r="J19" s="24">
        <v>15</v>
      </c>
      <c r="K19" s="291" t="s">
        <v>533</v>
      </c>
    </row>
    <row r="20" spans="1:11">
      <c r="A20" s="21" t="s">
        <v>58</v>
      </c>
      <c r="B20" s="24">
        <v>50</v>
      </c>
      <c r="C20" s="24">
        <v>23</v>
      </c>
      <c r="D20" s="24">
        <v>16</v>
      </c>
      <c r="E20" s="24">
        <v>31</v>
      </c>
      <c r="F20" s="24">
        <v>6</v>
      </c>
      <c r="G20" s="24">
        <v>8</v>
      </c>
      <c r="H20" s="24">
        <v>12</v>
      </c>
      <c r="I20" s="24">
        <v>5</v>
      </c>
      <c r="J20" s="24">
        <v>3</v>
      </c>
      <c r="K20" s="291" t="s">
        <v>534</v>
      </c>
    </row>
    <row r="21" spans="1:11">
      <c r="A21" s="21" t="s">
        <v>59</v>
      </c>
      <c r="B21" s="24">
        <v>0</v>
      </c>
      <c r="C21" s="24">
        <v>54</v>
      </c>
      <c r="D21" s="24">
        <v>0</v>
      </c>
      <c r="E21" s="24">
        <v>6</v>
      </c>
      <c r="F21" s="24">
        <v>0</v>
      </c>
      <c r="G21" s="24">
        <v>0</v>
      </c>
      <c r="H21" s="24">
        <v>0</v>
      </c>
      <c r="I21" s="24">
        <v>6</v>
      </c>
      <c r="J21" s="24">
        <v>4</v>
      </c>
      <c r="K21" s="291" t="s">
        <v>535</v>
      </c>
    </row>
    <row r="22" spans="1:11">
      <c r="A22" s="21" t="s">
        <v>60</v>
      </c>
      <c r="B22" s="24">
        <v>168</v>
      </c>
      <c r="C22" s="24">
        <v>182</v>
      </c>
      <c r="D22" s="24">
        <v>107</v>
      </c>
      <c r="E22" s="24">
        <v>120</v>
      </c>
      <c r="F22" s="24">
        <v>2</v>
      </c>
      <c r="G22" s="24">
        <v>55</v>
      </c>
      <c r="H22" s="24">
        <v>45</v>
      </c>
      <c r="I22" s="24">
        <v>18</v>
      </c>
      <c r="J22" s="24">
        <v>1</v>
      </c>
      <c r="K22" s="291" t="s">
        <v>536</v>
      </c>
    </row>
    <row r="23" spans="1:11">
      <c r="A23" s="63" t="s">
        <v>26</v>
      </c>
      <c r="B23" s="70">
        <f t="shared" ref="B23" si="1">SUM(B16:B22)</f>
        <v>3845</v>
      </c>
      <c r="C23" s="70">
        <v>1903</v>
      </c>
      <c r="D23" s="70">
        <v>1710</v>
      </c>
      <c r="E23" s="70">
        <v>1504</v>
      </c>
      <c r="F23" s="70">
        <v>374</v>
      </c>
      <c r="G23" s="70">
        <f>SUM(G16:G22)</f>
        <v>442</v>
      </c>
      <c r="H23" s="70">
        <f>SUM(H16:H22)</f>
        <v>411</v>
      </c>
      <c r="I23" s="70">
        <v>277</v>
      </c>
      <c r="J23" s="70">
        <f>SUM(J16:J22)</f>
        <v>118</v>
      </c>
      <c r="K23" s="70" t="s">
        <v>374</v>
      </c>
    </row>
    <row r="24" spans="1:11">
      <c r="A24" s="71" t="s">
        <v>243</v>
      </c>
      <c r="B24" s="71"/>
      <c r="C24" s="71"/>
      <c r="D24" s="71"/>
      <c r="K24" s="290" t="s">
        <v>395</v>
      </c>
    </row>
    <row r="25" spans="1:11">
      <c r="A25" s="21" t="s">
        <v>54</v>
      </c>
      <c r="B25" s="24">
        <v>205</v>
      </c>
      <c r="C25" s="24">
        <v>228</v>
      </c>
      <c r="D25" s="24">
        <v>316</v>
      </c>
      <c r="E25" s="24">
        <f>SUM(F25:I25)</f>
        <v>378</v>
      </c>
      <c r="F25" s="24">
        <v>96</v>
      </c>
      <c r="G25" s="24">
        <v>113</v>
      </c>
      <c r="H25" s="24">
        <v>88</v>
      </c>
      <c r="I25" s="24">
        <v>81</v>
      </c>
      <c r="J25" s="24">
        <v>80</v>
      </c>
      <c r="K25" s="291" t="s">
        <v>530</v>
      </c>
    </row>
    <row r="26" spans="1:11">
      <c r="A26" s="21" t="s">
        <v>55</v>
      </c>
      <c r="B26" s="24">
        <v>6</v>
      </c>
      <c r="C26" s="24">
        <v>19</v>
      </c>
      <c r="D26" s="24">
        <v>12</v>
      </c>
      <c r="E26" s="24">
        <f t="shared" ref="E26:E32" si="2">SUM(F26:I26)</f>
        <v>8</v>
      </c>
      <c r="F26" s="24">
        <v>1</v>
      </c>
      <c r="G26" s="24">
        <v>3</v>
      </c>
      <c r="H26" s="24">
        <v>0</v>
      </c>
      <c r="I26" s="24">
        <v>4</v>
      </c>
      <c r="J26" s="24">
        <v>1</v>
      </c>
      <c r="K26" s="291" t="s">
        <v>531</v>
      </c>
    </row>
    <row r="27" spans="1:11">
      <c r="A27" s="21" t="s">
        <v>56</v>
      </c>
      <c r="B27" s="24">
        <v>29</v>
      </c>
      <c r="C27" s="24">
        <v>25</v>
      </c>
      <c r="D27" s="24">
        <v>34</v>
      </c>
      <c r="E27" s="24">
        <f t="shared" si="2"/>
        <v>30</v>
      </c>
      <c r="F27" s="24">
        <v>10</v>
      </c>
      <c r="G27" s="24">
        <v>3</v>
      </c>
      <c r="H27" s="24">
        <v>12</v>
      </c>
      <c r="I27" s="24">
        <v>5</v>
      </c>
      <c r="J27" s="24">
        <v>4</v>
      </c>
      <c r="K27" s="291" t="s">
        <v>532</v>
      </c>
    </row>
    <row r="28" spans="1:11">
      <c r="A28" s="21" t="s">
        <v>57</v>
      </c>
      <c r="B28" s="24">
        <v>36</v>
      </c>
      <c r="C28" s="24">
        <v>34</v>
      </c>
      <c r="D28" s="24">
        <v>21</v>
      </c>
      <c r="E28" s="24">
        <f t="shared" si="2"/>
        <v>23</v>
      </c>
      <c r="F28" s="24">
        <v>2</v>
      </c>
      <c r="G28" s="24">
        <v>7</v>
      </c>
      <c r="H28" s="24">
        <v>8</v>
      </c>
      <c r="I28" s="24">
        <v>6</v>
      </c>
      <c r="J28" s="24">
        <v>12</v>
      </c>
      <c r="K28" s="291" t="s">
        <v>533</v>
      </c>
    </row>
    <row r="29" spans="1:11">
      <c r="A29" s="21" t="s">
        <v>58</v>
      </c>
      <c r="B29" s="24">
        <v>11</v>
      </c>
      <c r="C29" s="24">
        <v>15</v>
      </c>
      <c r="D29" s="24">
        <v>13</v>
      </c>
      <c r="E29" s="24">
        <f t="shared" si="2"/>
        <v>29</v>
      </c>
      <c r="F29" s="24">
        <v>1</v>
      </c>
      <c r="G29" s="24">
        <v>11</v>
      </c>
      <c r="H29" s="24">
        <v>12</v>
      </c>
      <c r="I29" s="24">
        <v>5</v>
      </c>
      <c r="J29" s="24">
        <v>3</v>
      </c>
      <c r="K29" s="291" t="s">
        <v>534</v>
      </c>
    </row>
    <row r="30" spans="1:11">
      <c r="A30" s="21" t="s">
        <v>59</v>
      </c>
      <c r="B30" s="24">
        <v>3</v>
      </c>
      <c r="C30" s="24">
        <v>0</v>
      </c>
      <c r="D30" s="24">
        <v>0</v>
      </c>
      <c r="E30" s="24">
        <f t="shared" si="2"/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91" t="s">
        <v>535</v>
      </c>
    </row>
    <row r="31" spans="1:11">
      <c r="A31" s="21" t="s">
        <v>60</v>
      </c>
      <c r="B31" s="24">
        <v>6</v>
      </c>
      <c r="C31" s="24">
        <v>21</v>
      </c>
      <c r="D31" s="24">
        <v>42</v>
      </c>
      <c r="E31" s="24">
        <f t="shared" si="2"/>
        <v>25</v>
      </c>
      <c r="F31" s="24">
        <v>10</v>
      </c>
      <c r="G31" s="24">
        <v>10</v>
      </c>
      <c r="H31" s="24">
        <v>5</v>
      </c>
      <c r="I31" s="24">
        <v>0</v>
      </c>
      <c r="J31" s="24">
        <v>0</v>
      </c>
      <c r="K31" s="291" t="s">
        <v>536</v>
      </c>
    </row>
    <row r="32" spans="1:11">
      <c r="A32" s="69" t="s">
        <v>26</v>
      </c>
      <c r="B32" s="69">
        <f t="shared" ref="B32" si="3">SUM(B25:B31)</f>
        <v>296</v>
      </c>
      <c r="C32" s="69">
        <v>342</v>
      </c>
      <c r="D32" s="69">
        <v>438</v>
      </c>
      <c r="E32" s="69">
        <f t="shared" si="2"/>
        <v>493</v>
      </c>
      <c r="F32" s="69">
        <v>120</v>
      </c>
      <c r="G32" s="69">
        <f>SUM(G25:G31)</f>
        <v>147</v>
      </c>
      <c r="H32" s="69">
        <f>SUM(H25:H31)</f>
        <v>125</v>
      </c>
      <c r="I32" s="69">
        <f>SUM(I25:I31)</f>
        <v>101</v>
      </c>
      <c r="J32" s="69">
        <f>SUM(J25:J31)</f>
        <v>100</v>
      </c>
      <c r="K32" s="69" t="s">
        <v>374</v>
      </c>
    </row>
    <row r="33" spans="1:11">
      <c r="A33" s="382" t="s">
        <v>274</v>
      </c>
      <c r="B33" s="382"/>
      <c r="K33" s="292" t="s">
        <v>537</v>
      </c>
    </row>
    <row r="34" spans="1:11">
      <c r="A34" s="383" t="s">
        <v>284</v>
      </c>
      <c r="B34" s="383"/>
      <c r="K34" s="293" t="s">
        <v>538</v>
      </c>
    </row>
  </sheetData>
  <mergeCells count="11">
    <mergeCell ref="A33:B33"/>
    <mergeCell ref="A34:B34"/>
    <mergeCell ref="A1:K1"/>
    <mergeCell ref="A2:K2"/>
    <mergeCell ref="A4:A5"/>
    <mergeCell ref="B4:B5"/>
    <mergeCell ref="C4:C5"/>
    <mergeCell ref="D4:D5"/>
    <mergeCell ref="E4:E5"/>
    <mergeCell ref="F4:I4"/>
    <mergeCell ref="K4:K5"/>
  </mergeCells>
  <hyperlinks>
    <hyperlink ref="J3" location="Content!A1" display="contents"/>
  </hyperlinks>
  <pageMargins left="0.7" right="0.7" top="0.75" bottom="0.75" header="0.3" footer="0.3"/>
  <pageSetup paperSize="9" scale="5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rightToLeft="1" view="pageBreakPreview" zoomScale="98" zoomScaleNormal="90" zoomScaleSheetLayoutView="98" workbookViewId="0">
      <selection activeCell="A3" sqref="A3"/>
    </sheetView>
  </sheetViews>
  <sheetFormatPr defaultColWidth="9.140625" defaultRowHeight="15"/>
  <cols>
    <col min="1" max="1" width="21" style="13" customWidth="1"/>
    <col min="2" max="10" width="9.140625" style="13"/>
    <col min="11" max="11" width="24.28515625" style="13" bestFit="1" customWidth="1"/>
    <col min="12" max="16384" width="9.140625" style="13"/>
  </cols>
  <sheetData>
    <row r="1" spans="1:12">
      <c r="A1" s="366" t="s">
        <v>539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188"/>
    </row>
    <row r="2" spans="1:12">
      <c r="A2" s="366" t="s">
        <v>540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188"/>
    </row>
    <row r="3" spans="1:12">
      <c r="B3" s="187"/>
      <c r="C3" s="187"/>
      <c r="D3" s="187"/>
      <c r="J3" s="12" t="s">
        <v>52</v>
      </c>
    </row>
    <row r="4" spans="1:12">
      <c r="A4" s="385" t="s">
        <v>9</v>
      </c>
      <c r="B4" s="385">
        <v>2014</v>
      </c>
      <c r="C4" s="385">
        <v>2015</v>
      </c>
      <c r="D4" s="385">
        <v>2016</v>
      </c>
      <c r="E4" s="386">
        <v>2017</v>
      </c>
      <c r="F4" s="392">
        <v>2017</v>
      </c>
      <c r="G4" s="392"/>
      <c r="H4" s="392"/>
      <c r="I4" s="392"/>
      <c r="J4" s="234">
        <v>2018</v>
      </c>
      <c r="K4" s="387" t="s">
        <v>529</v>
      </c>
    </row>
    <row r="5" spans="1:12" ht="25.5">
      <c r="A5" s="385"/>
      <c r="B5" s="385"/>
      <c r="C5" s="385"/>
      <c r="D5" s="385"/>
      <c r="E5" s="386"/>
      <c r="F5" s="289" t="s">
        <v>367</v>
      </c>
      <c r="G5" s="289" t="s">
        <v>368</v>
      </c>
      <c r="H5" s="289" t="s">
        <v>369</v>
      </c>
      <c r="I5" s="289" t="s">
        <v>370</v>
      </c>
      <c r="J5" s="289" t="s">
        <v>367</v>
      </c>
      <c r="K5" s="387"/>
    </row>
    <row r="6" spans="1:12" s="187" customFormat="1" ht="15" customHeight="1">
      <c r="A6" s="65" t="s">
        <v>215</v>
      </c>
      <c r="B6" s="65"/>
      <c r="C6" s="65"/>
      <c r="D6" s="65"/>
      <c r="K6" s="290" t="s">
        <v>371</v>
      </c>
    </row>
    <row r="7" spans="1:12">
      <c r="A7" s="66" t="s">
        <v>61</v>
      </c>
      <c r="B7" s="11">
        <v>1713</v>
      </c>
      <c r="C7" s="11">
        <v>1985</v>
      </c>
      <c r="D7" s="11">
        <v>1677</v>
      </c>
      <c r="E7" s="11">
        <v>1680</v>
      </c>
      <c r="F7" s="11">
        <v>421</v>
      </c>
      <c r="G7" s="11">
        <v>411</v>
      </c>
      <c r="H7" s="11">
        <v>527</v>
      </c>
      <c r="I7" s="145">
        <v>321</v>
      </c>
      <c r="J7" s="145">
        <v>368</v>
      </c>
      <c r="K7" s="294" t="s">
        <v>530</v>
      </c>
    </row>
    <row r="8" spans="1:12">
      <c r="A8" s="60" t="s">
        <v>62</v>
      </c>
      <c r="B8" s="24">
        <v>46</v>
      </c>
      <c r="C8" s="24">
        <v>32</v>
      </c>
      <c r="D8" s="24">
        <v>38</v>
      </c>
      <c r="E8" s="11">
        <v>27</v>
      </c>
      <c r="F8" s="11">
        <v>7</v>
      </c>
      <c r="G8" s="11">
        <v>8</v>
      </c>
      <c r="H8" s="11">
        <v>9</v>
      </c>
      <c r="I8" s="145">
        <v>3</v>
      </c>
      <c r="J8" s="145">
        <v>27</v>
      </c>
      <c r="K8" s="294" t="s">
        <v>535</v>
      </c>
    </row>
    <row r="9" spans="1:12">
      <c r="A9" s="60" t="s">
        <v>63</v>
      </c>
      <c r="B9" s="24">
        <v>165</v>
      </c>
      <c r="C9" s="24">
        <v>225</v>
      </c>
      <c r="D9" s="24">
        <v>109</v>
      </c>
      <c r="E9" s="11">
        <v>126</v>
      </c>
      <c r="F9" s="11">
        <v>28</v>
      </c>
      <c r="G9" s="11">
        <v>28</v>
      </c>
      <c r="H9" s="11">
        <v>30</v>
      </c>
      <c r="I9" s="145">
        <v>40</v>
      </c>
      <c r="J9" s="145">
        <v>27</v>
      </c>
      <c r="K9" s="294" t="s">
        <v>532</v>
      </c>
    </row>
    <row r="10" spans="1:12">
      <c r="A10" s="60" t="s">
        <v>57</v>
      </c>
      <c r="B10" s="24">
        <v>65</v>
      </c>
      <c r="C10" s="24">
        <v>65</v>
      </c>
      <c r="D10" s="24">
        <v>46</v>
      </c>
      <c r="E10" s="11">
        <v>54</v>
      </c>
      <c r="F10" s="11">
        <v>8</v>
      </c>
      <c r="G10" s="11">
        <v>17</v>
      </c>
      <c r="H10" s="11">
        <v>15</v>
      </c>
      <c r="I10" s="145">
        <v>14</v>
      </c>
      <c r="J10" s="145">
        <v>17</v>
      </c>
      <c r="K10" s="294" t="s">
        <v>533</v>
      </c>
    </row>
    <row r="11" spans="1:12">
      <c r="A11" s="60" t="s">
        <v>64</v>
      </c>
      <c r="B11" s="24">
        <v>70</v>
      </c>
      <c r="C11" s="24">
        <v>52</v>
      </c>
      <c r="D11" s="24">
        <v>57</v>
      </c>
      <c r="E11" s="11">
        <v>36</v>
      </c>
      <c r="F11" s="11">
        <v>3</v>
      </c>
      <c r="G11" s="11">
        <v>6</v>
      </c>
      <c r="H11" s="11">
        <v>13</v>
      </c>
      <c r="I11" s="145">
        <v>14</v>
      </c>
      <c r="J11" s="145">
        <v>5</v>
      </c>
      <c r="K11" s="294" t="s">
        <v>531</v>
      </c>
    </row>
    <row r="12" spans="1:12">
      <c r="A12" s="60" t="s">
        <v>65</v>
      </c>
      <c r="B12" s="24">
        <v>0</v>
      </c>
      <c r="C12" s="24">
        <v>0</v>
      </c>
      <c r="D12" s="24">
        <v>2</v>
      </c>
      <c r="E12" s="11">
        <v>1</v>
      </c>
      <c r="F12" s="11">
        <v>0</v>
      </c>
      <c r="G12" s="11">
        <v>0</v>
      </c>
      <c r="H12" s="11">
        <v>1</v>
      </c>
      <c r="I12" s="145">
        <v>0</v>
      </c>
      <c r="J12" s="145">
        <v>1</v>
      </c>
      <c r="K12" s="294" t="s">
        <v>534</v>
      </c>
    </row>
    <row r="13" spans="1:12">
      <c r="A13" s="60" t="s">
        <v>60</v>
      </c>
      <c r="B13" s="24">
        <v>0</v>
      </c>
      <c r="C13" s="24">
        <v>8</v>
      </c>
      <c r="D13" s="24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45">
        <v>0</v>
      </c>
      <c r="K13" s="294" t="s">
        <v>536</v>
      </c>
    </row>
    <row r="14" spans="1:12">
      <c r="A14" s="63" t="s">
        <v>26</v>
      </c>
      <c r="B14" s="64">
        <f t="shared" ref="B14:C14" si="0">SUM(B7:B13)</f>
        <v>2059</v>
      </c>
      <c r="C14" s="64">
        <f t="shared" si="0"/>
        <v>2367</v>
      </c>
      <c r="D14" s="64">
        <v>1929</v>
      </c>
      <c r="E14" s="64">
        <v>1924</v>
      </c>
      <c r="F14" s="64">
        <v>467</v>
      </c>
      <c r="G14" s="64">
        <v>470</v>
      </c>
      <c r="H14" s="64">
        <v>595</v>
      </c>
      <c r="I14" s="64">
        <v>392</v>
      </c>
      <c r="J14" s="64">
        <f>SUM(J7:J13)</f>
        <v>445</v>
      </c>
      <c r="K14" s="295" t="s">
        <v>374</v>
      </c>
    </row>
    <row r="15" spans="1:12" ht="15.75" customHeight="1">
      <c r="A15" s="65" t="s">
        <v>216</v>
      </c>
      <c r="B15" s="65"/>
      <c r="C15" s="65"/>
      <c r="D15" s="65"/>
      <c r="K15" s="290" t="s">
        <v>394</v>
      </c>
    </row>
    <row r="16" spans="1:12">
      <c r="A16" s="21" t="s">
        <v>61</v>
      </c>
      <c r="B16" s="24">
        <v>829</v>
      </c>
      <c r="C16" s="24">
        <v>1045</v>
      </c>
      <c r="D16" s="24">
        <v>1570</v>
      </c>
      <c r="E16" s="24">
        <f>SUM(F16:I16)</f>
        <v>1782</v>
      </c>
      <c r="F16" s="24">
        <v>633</v>
      </c>
      <c r="G16" s="24">
        <v>330</v>
      </c>
      <c r="H16" s="24">
        <v>420</v>
      </c>
      <c r="I16" s="145">
        <v>399</v>
      </c>
      <c r="J16" s="145">
        <v>580</v>
      </c>
      <c r="K16" s="294" t="s">
        <v>530</v>
      </c>
    </row>
    <row r="17" spans="1:11">
      <c r="A17" s="21" t="s">
        <v>62</v>
      </c>
      <c r="B17" s="24">
        <v>0</v>
      </c>
      <c r="C17" s="24">
        <v>60</v>
      </c>
      <c r="D17" s="24">
        <v>43</v>
      </c>
      <c r="E17" s="24">
        <f t="shared" ref="E17:E22" si="1">SUM(F17:I17)</f>
        <v>98</v>
      </c>
      <c r="F17" s="24">
        <v>15</v>
      </c>
      <c r="G17" s="24">
        <v>17</v>
      </c>
      <c r="H17" s="24">
        <v>33</v>
      </c>
      <c r="I17" s="145">
        <v>33</v>
      </c>
      <c r="J17" s="145">
        <v>39</v>
      </c>
      <c r="K17" s="294" t="s">
        <v>535</v>
      </c>
    </row>
    <row r="18" spans="1:11">
      <c r="A18" s="21" t="s">
        <v>63</v>
      </c>
      <c r="B18" s="24">
        <v>19</v>
      </c>
      <c r="C18" s="24">
        <v>20</v>
      </c>
      <c r="D18" s="24">
        <v>11</v>
      </c>
      <c r="E18" s="24">
        <f t="shared" si="1"/>
        <v>58</v>
      </c>
      <c r="F18" s="24">
        <v>9</v>
      </c>
      <c r="G18" s="24">
        <v>7</v>
      </c>
      <c r="H18" s="24">
        <v>18</v>
      </c>
      <c r="I18" s="145">
        <v>24</v>
      </c>
      <c r="J18" s="145">
        <v>3</v>
      </c>
      <c r="K18" s="294" t="s">
        <v>532</v>
      </c>
    </row>
    <row r="19" spans="1:11">
      <c r="A19" s="21" t="s">
        <v>57</v>
      </c>
      <c r="B19" s="24">
        <v>19</v>
      </c>
      <c r="C19" s="24">
        <v>45</v>
      </c>
      <c r="D19" s="24">
        <v>33</v>
      </c>
      <c r="E19" s="24">
        <f t="shared" si="1"/>
        <v>62</v>
      </c>
      <c r="F19" s="24">
        <v>10</v>
      </c>
      <c r="G19" s="24">
        <v>16</v>
      </c>
      <c r="H19" s="24">
        <v>14</v>
      </c>
      <c r="I19" s="145">
        <v>22</v>
      </c>
      <c r="J19" s="145">
        <v>35</v>
      </c>
      <c r="K19" s="294" t="s">
        <v>533</v>
      </c>
    </row>
    <row r="20" spans="1:11">
      <c r="A20" s="21" t="s">
        <v>64</v>
      </c>
      <c r="B20" s="24">
        <v>45</v>
      </c>
      <c r="C20" s="24">
        <v>56</v>
      </c>
      <c r="D20" s="24">
        <v>47</v>
      </c>
      <c r="E20" s="24">
        <f t="shared" si="1"/>
        <v>55</v>
      </c>
      <c r="F20" s="24">
        <v>3</v>
      </c>
      <c r="G20" s="24">
        <v>24</v>
      </c>
      <c r="H20" s="24">
        <v>5</v>
      </c>
      <c r="I20" s="145">
        <v>23</v>
      </c>
      <c r="J20" s="145">
        <v>24</v>
      </c>
      <c r="K20" s="294" t="s">
        <v>531</v>
      </c>
    </row>
    <row r="21" spans="1:11">
      <c r="A21" s="21" t="s">
        <v>65</v>
      </c>
      <c r="B21" s="24">
        <v>0</v>
      </c>
      <c r="C21" s="24">
        <v>0</v>
      </c>
      <c r="D21" s="24">
        <v>1</v>
      </c>
      <c r="E21" s="24">
        <f t="shared" si="1"/>
        <v>3</v>
      </c>
      <c r="F21" s="24">
        <v>0</v>
      </c>
      <c r="G21" s="24">
        <v>1</v>
      </c>
      <c r="H21" s="24">
        <v>1</v>
      </c>
      <c r="I21" s="145">
        <v>1</v>
      </c>
      <c r="J21" s="145">
        <v>0</v>
      </c>
      <c r="K21" s="294" t="s">
        <v>534</v>
      </c>
    </row>
    <row r="22" spans="1:11">
      <c r="A22" s="21" t="s">
        <v>60</v>
      </c>
      <c r="B22" s="24">
        <v>0</v>
      </c>
      <c r="C22" s="24">
        <v>1</v>
      </c>
      <c r="D22" s="24">
        <v>0</v>
      </c>
      <c r="E22" s="24">
        <f t="shared" si="1"/>
        <v>0</v>
      </c>
      <c r="F22" s="24">
        <v>0</v>
      </c>
      <c r="G22" s="24">
        <v>0</v>
      </c>
      <c r="H22" s="24">
        <v>0</v>
      </c>
      <c r="I22" s="24">
        <v>0</v>
      </c>
      <c r="J22" s="145">
        <v>0</v>
      </c>
      <c r="K22" s="294" t="s">
        <v>536</v>
      </c>
    </row>
    <row r="23" spans="1:11">
      <c r="A23" s="63" t="s">
        <v>26</v>
      </c>
      <c r="B23" s="64">
        <f t="shared" ref="B23:C23" si="2">SUM(B16:B22)</f>
        <v>912</v>
      </c>
      <c r="C23" s="64">
        <f t="shared" si="2"/>
        <v>1227</v>
      </c>
      <c r="D23" s="64">
        <v>1705</v>
      </c>
      <c r="E23" s="64">
        <f>SUM(F23:I23)</f>
        <v>2058</v>
      </c>
      <c r="F23" s="64">
        <v>670</v>
      </c>
      <c r="G23" s="64">
        <v>395</v>
      </c>
      <c r="H23" s="64">
        <v>491</v>
      </c>
      <c r="I23" s="64">
        <v>502</v>
      </c>
      <c r="J23" s="64">
        <f>SUM(J16:J22)</f>
        <v>681</v>
      </c>
      <c r="K23" s="295" t="s">
        <v>374</v>
      </c>
    </row>
    <row r="24" spans="1:11">
      <c r="A24" s="65" t="s">
        <v>281</v>
      </c>
      <c r="B24" s="65"/>
      <c r="C24" s="65"/>
      <c r="D24" s="65"/>
      <c r="K24" s="290" t="s">
        <v>395</v>
      </c>
    </row>
    <row r="25" spans="1:11">
      <c r="A25" s="21" t="s">
        <v>61</v>
      </c>
      <c r="B25" s="24">
        <v>297</v>
      </c>
      <c r="C25" s="24">
        <v>66</v>
      </c>
      <c r="D25" s="24">
        <v>59</v>
      </c>
      <c r="E25" s="24">
        <f>SUM(F25:I25)</f>
        <v>113</v>
      </c>
      <c r="F25" s="24">
        <v>23</v>
      </c>
      <c r="G25" s="24">
        <v>40</v>
      </c>
      <c r="H25" s="24">
        <v>11</v>
      </c>
      <c r="I25" s="145">
        <v>39</v>
      </c>
      <c r="J25" s="145">
        <v>54</v>
      </c>
      <c r="K25" s="294" t="s">
        <v>530</v>
      </c>
    </row>
    <row r="26" spans="1:11">
      <c r="A26" s="21" t="s">
        <v>62</v>
      </c>
      <c r="B26" s="24">
        <v>0</v>
      </c>
      <c r="C26" s="24">
        <v>5</v>
      </c>
      <c r="D26" s="24">
        <v>24</v>
      </c>
      <c r="E26" s="24">
        <f t="shared" ref="E26:E32" si="3">SUM(F26:I26)</f>
        <v>2</v>
      </c>
      <c r="F26" s="24">
        <v>0</v>
      </c>
      <c r="G26" s="24">
        <v>0</v>
      </c>
      <c r="H26" s="24">
        <v>1</v>
      </c>
      <c r="I26" s="145">
        <v>1</v>
      </c>
      <c r="J26" s="145">
        <v>0</v>
      </c>
      <c r="K26" s="294" t="s">
        <v>535</v>
      </c>
    </row>
    <row r="27" spans="1:11">
      <c r="A27" s="21" t="s">
        <v>63</v>
      </c>
      <c r="B27" s="24">
        <v>7</v>
      </c>
      <c r="C27" s="24">
        <v>14</v>
      </c>
      <c r="D27" s="24">
        <v>61</v>
      </c>
      <c r="E27" s="24">
        <f t="shared" si="3"/>
        <v>10</v>
      </c>
      <c r="F27" s="24">
        <v>4</v>
      </c>
      <c r="G27" s="24">
        <v>2</v>
      </c>
      <c r="H27" s="24">
        <v>1</v>
      </c>
      <c r="I27" s="145">
        <v>3</v>
      </c>
      <c r="J27" s="145">
        <v>3</v>
      </c>
      <c r="K27" s="294" t="s">
        <v>532</v>
      </c>
    </row>
    <row r="28" spans="1:11">
      <c r="A28" s="21" t="s">
        <v>57</v>
      </c>
      <c r="B28" s="24">
        <v>21</v>
      </c>
      <c r="C28" s="24">
        <v>17</v>
      </c>
      <c r="D28" s="24">
        <v>4</v>
      </c>
      <c r="E28" s="24">
        <f t="shared" si="3"/>
        <v>15</v>
      </c>
      <c r="F28" s="24">
        <v>2</v>
      </c>
      <c r="G28" s="24">
        <v>5</v>
      </c>
      <c r="H28" s="24">
        <v>4</v>
      </c>
      <c r="I28" s="145">
        <v>4</v>
      </c>
      <c r="J28" s="145">
        <v>4</v>
      </c>
      <c r="K28" s="294" t="s">
        <v>533</v>
      </c>
    </row>
    <row r="29" spans="1:11">
      <c r="A29" s="21" t="s">
        <v>64</v>
      </c>
      <c r="B29" s="24">
        <v>2</v>
      </c>
      <c r="C29" s="24">
        <v>2</v>
      </c>
      <c r="D29" s="24">
        <v>6</v>
      </c>
      <c r="E29" s="24">
        <f t="shared" si="3"/>
        <v>4</v>
      </c>
      <c r="F29" s="24">
        <v>1</v>
      </c>
      <c r="G29" s="24">
        <v>1</v>
      </c>
      <c r="H29" s="24">
        <v>1</v>
      </c>
      <c r="I29" s="145">
        <v>1</v>
      </c>
      <c r="J29" s="145">
        <v>0</v>
      </c>
      <c r="K29" s="294" t="s">
        <v>531</v>
      </c>
    </row>
    <row r="30" spans="1:11">
      <c r="A30" s="21" t="s">
        <v>65</v>
      </c>
      <c r="B30" s="24">
        <v>0</v>
      </c>
      <c r="C30" s="24">
        <v>0</v>
      </c>
      <c r="D30" s="24">
        <v>0</v>
      </c>
      <c r="E30" s="24">
        <f t="shared" si="3"/>
        <v>0</v>
      </c>
      <c r="F30" s="24">
        <v>0</v>
      </c>
      <c r="G30" s="24">
        <v>0</v>
      </c>
      <c r="H30" s="24">
        <v>0</v>
      </c>
      <c r="I30" s="145">
        <v>0</v>
      </c>
      <c r="J30" s="145">
        <v>0</v>
      </c>
      <c r="K30" s="294" t="s">
        <v>534</v>
      </c>
    </row>
    <row r="31" spans="1:11">
      <c r="A31" s="21" t="s">
        <v>60</v>
      </c>
      <c r="B31" s="24">
        <v>0</v>
      </c>
      <c r="C31" s="24">
        <v>0</v>
      </c>
      <c r="D31" s="24">
        <v>1</v>
      </c>
      <c r="E31" s="24">
        <f t="shared" si="3"/>
        <v>0</v>
      </c>
      <c r="F31" s="24">
        <v>0</v>
      </c>
      <c r="G31" s="24">
        <v>0</v>
      </c>
      <c r="H31" s="24">
        <v>0</v>
      </c>
      <c r="I31" s="24">
        <v>0</v>
      </c>
      <c r="J31" s="145">
        <v>10</v>
      </c>
      <c r="K31" s="294" t="s">
        <v>536</v>
      </c>
    </row>
    <row r="32" spans="1:11">
      <c r="A32" s="67" t="s">
        <v>26</v>
      </c>
      <c r="B32" s="68">
        <f t="shared" ref="B32:C32" si="4">SUM(B25:B31)</f>
        <v>327</v>
      </c>
      <c r="C32" s="68">
        <f t="shared" si="4"/>
        <v>104</v>
      </c>
      <c r="D32" s="68">
        <v>155</v>
      </c>
      <c r="E32" s="68">
        <f t="shared" si="3"/>
        <v>144</v>
      </c>
      <c r="F32" s="68">
        <v>30</v>
      </c>
      <c r="G32" s="68">
        <v>48</v>
      </c>
      <c r="H32" s="68">
        <v>18</v>
      </c>
      <c r="I32" s="68">
        <v>48</v>
      </c>
      <c r="J32" s="68">
        <f>SUM(J25:J31)</f>
        <v>71</v>
      </c>
      <c r="K32" s="295" t="s">
        <v>374</v>
      </c>
    </row>
    <row r="33" spans="1:12">
      <c r="A33" s="388" t="s">
        <v>274</v>
      </c>
      <c r="B33" s="388"/>
      <c r="C33" s="388"/>
      <c r="K33" s="296" t="s">
        <v>537</v>
      </c>
    </row>
    <row r="35" spans="1:12">
      <c r="A35" s="366" t="s">
        <v>541</v>
      </c>
      <c r="B35" s="366"/>
      <c r="C35" s="366"/>
      <c r="D35" s="366"/>
      <c r="E35" s="366"/>
      <c r="F35" s="366"/>
      <c r="G35" s="366"/>
      <c r="H35" s="366"/>
      <c r="I35" s="366"/>
      <c r="J35" s="366"/>
      <c r="K35" s="366"/>
      <c r="L35" s="188"/>
    </row>
    <row r="36" spans="1:12">
      <c r="A36" s="389" t="s">
        <v>542</v>
      </c>
      <c r="B36" s="389"/>
      <c r="C36" s="389"/>
      <c r="D36" s="389"/>
      <c r="E36" s="389"/>
      <c r="F36" s="389"/>
      <c r="G36" s="389"/>
      <c r="H36" s="389"/>
      <c r="I36" s="389"/>
      <c r="J36" s="389"/>
      <c r="K36" s="389"/>
      <c r="L36" s="297"/>
    </row>
    <row r="37" spans="1:12">
      <c r="A37" s="390" t="s">
        <v>9</v>
      </c>
      <c r="B37" s="390">
        <v>2014</v>
      </c>
      <c r="C37" s="390">
        <v>2015</v>
      </c>
      <c r="D37" s="390">
        <v>2016</v>
      </c>
      <c r="E37" s="390">
        <v>2017</v>
      </c>
      <c r="F37" s="391">
        <v>2017</v>
      </c>
      <c r="G37" s="391"/>
      <c r="H37" s="391"/>
      <c r="I37" s="391"/>
      <c r="J37" s="234">
        <v>2018</v>
      </c>
      <c r="K37" s="387" t="s">
        <v>529</v>
      </c>
    </row>
    <row r="38" spans="1:12">
      <c r="A38" s="390"/>
      <c r="B38" s="390"/>
      <c r="C38" s="390"/>
      <c r="D38" s="390"/>
      <c r="E38" s="390"/>
      <c r="F38" s="232" t="s">
        <v>6</v>
      </c>
      <c r="G38" s="232" t="s">
        <v>7</v>
      </c>
      <c r="H38" s="232" t="s">
        <v>8</v>
      </c>
      <c r="I38" s="232" t="s">
        <v>10</v>
      </c>
      <c r="J38" s="234" t="s">
        <v>6</v>
      </c>
      <c r="K38" s="387"/>
    </row>
    <row r="39" spans="1:12">
      <c r="A39" s="21" t="s">
        <v>66</v>
      </c>
      <c r="B39" s="24">
        <v>4058</v>
      </c>
      <c r="C39" s="24">
        <v>4170</v>
      </c>
      <c r="D39" s="11">
        <v>4933</v>
      </c>
      <c r="E39" s="11">
        <f>SUM(F39:I39)</f>
        <v>3144</v>
      </c>
      <c r="F39" s="11">
        <v>703</v>
      </c>
      <c r="G39" s="24">
        <v>891</v>
      </c>
      <c r="H39" s="24">
        <v>811</v>
      </c>
      <c r="I39" s="24">
        <v>739</v>
      </c>
      <c r="J39" s="24">
        <v>753</v>
      </c>
      <c r="K39" s="294" t="s">
        <v>543</v>
      </c>
    </row>
    <row r="40" spans="1:12">
      <c r="A40" s="21" t="s">
        <v>67</v>
      </c>
      <c r="B40" s="24">
        <v>1216</v>
      </c>
      <c r="C40" s="24">
        <v>1820</v>
      </c>
      <c r="D40" s="11">
        <v>2143</v>
      </c>
      <c r="E40" s="11">
        <f t="shared" ref="E40:E42" si="5">SUM(F40:I40)</f>
        <v>2734</v>
      </c>
      <c r="F40" s="11">
        <v>784</v>
      </c>
      <c r="G40" s="24">
        <v>507</v>
      </c>
      <c r="H40" s="24">
        <v>723</v>
      </c>
      <c r="I40" s="24">
        <v>720</v>
      </c>
      <c r="J40" s="24">
        <v>734</v>
      </c>
      <c r="K40" s="294" t="s">
        <v>544</v>
      </c>
    </row>
    <row r="41" spans="1:12">
      <c r="A41" s="21" t="s">
        <v>280</v>
      </c>
      <c r="B41" s="24">
        <v>369</v>
      </c>
      <c r="C41" s="24">
        <v>187</v>
      </c>
      <c r="D41" s="11">
        <v>565</v>
      </c>
      <c r="E41" s="11">
        <f t="shared" si="5"/>
        <v>130</v>
      </c>
      <c r="F41" s="11">
        <v>23</v>
      </c>
      <c r="G41" s="24">
        <v>40</v>
      </c>
      <c r="H41" s="24">
        <v>18</v>
      </c>
      <c r="I41" s="24">
        <v>49</v>
      </c>
      <c r="J41" s="24">
        <v>31</v>
      </c>
      <c r="K41" s="294" t="s">
        <v>545</v>
      </c>
    </row>
    <row r="42" spans="1:12">
      <c r="A42" s="67" t="s">
        <v>26</v>
      </c>
      <c r="B42" s="68">
        <v>5643</v>
      </c>
      <c r="C42" s="68">
        <v>6177</v>
      </c>
      <c r="D42" s="68">
        <v>7641</v>
      </c>
      <c r="E42" s="68">
        <f t="shared" si="5"/>
        <v>6008</v>
      </c>
      <c r="F42" s="68">
        <v>1510</v>
      </c>
      <c r="G42" s="68">
        <f>SUM(G39:G41)</f>
        <v>1438</v>
      </c>
      <c r="H42" s="68">
        <f>SUM(H39:H41)</f>
        <v>1552</v>
      </c>
      <c r="I42" s="68">
        <f>SUM(I39:I41)</f>
        <v>1508</v>
      </c>
      <c r="J42" s="68">
        <f>SUM(J39:J41)</f>
        <v>1518</v>
      </c>
      <c r="K42" s="295" t="s">
        <v>374</v>
      </c>
    </row>
    <row r="43" spans="1:12">
      <c r="A43" s="388" t="s">
        <v>274</v>
      </c>
      <c r="B43" s="388"/>
      <c r="C43" s="388"/>
      <c r="K43" s="296" t="s">
        <v>537</v>
      </c>
    </row>
    <row r="44" spans="1:12">
      <c r="A44" s="195"/>
      <c r="B44" s="195"/>
      <c r="C44" s="195"/>
      <c r="D44" s="195"/>
      <c r="E44" s="195"/>
      <c r="F44" s="195"/>
      <c r="G44" s="195"/>
      <c r="H44" s="195"/>
      <c r="I44" s="195"/>
    </row>
  </sheetData>
  <mergeCells count="20">
    <mergeCell ref="A1:K1"/>
    <mergeCell ref="A2:K2"/>
    <mergeCell ref="A4:A5"/>
    <mergeCell ref="B4:B5"/>
    <mergeCell ref="C4:C5"/>
    <mergeCell ref="D4:D5"/>
    <mergeCell ref="E4:E5"/>
    <mergeCell ref="F4:I4"/>
    <mergeCell ref="K4:K5"/>
    <mergeCell ref="A43:C43"/>
    <mergeCell ref="A33:C33"/>
    <mergeCell ref="A35:K35"/>
    <mergeCell ref="A36:K36"/>
    <mergeCell ref="A37:A38"/>
    <mergeCell ref="B37:B38"/>
    <mergeCell ref="C37:C38"/>
    <mergeCell ref="D37:D38"/>
    <mergeCell ref="E37:E38"/>
    <mergeCell ref="F37:I37"/>
    <mergeCell ref="K37:K38"/>
  </mergeCells>
  <hyperlinks>
    <hyperlink ref="J3" location="Content!A1" display="contents"/>
  </hyperlinks>
  <pageMargins left="0.7" right="0.7" top="0.75" bottom="0.75" header="0.3" footer="0.3"/>
  <pageSetup paperSize="9" scale="6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>918</ReleaseLookup>
    <TitleAr xmlns="cac204a3-57fb-4aea-ba50-989298fa4f73" xsi:nil="true"/>
    <DocumentType xmlns="cac204a3-57fb-4aea-ba50-989298fa4f73">3</DocumentType>
    <Language xmlns="cac204a3-57fb-4aea-ba50-989298fa4f73">Arabic</Language>
    <Order0 xmlns="cac204a3-57fb-4aea-ba50-989298fa4f73">1</Order0>
    <UpdatedInSMARTSCAD xmlns="cac204a3-57fb-4aea-ba50-989298fa4f73" xsi:nil="true"/>
    <KeyWordsAr xmlns="cac204a3-57fb-4aea-ba50-989298fa4f73" xsi:nil="true"/>
    <KeyWords xmlns="cac204a3-57fb-4aea-ba50-989298fa4f73" xsi:nil="true"/>
    <ReleaseID_DB xmlns="cac204a3-57fb-4aea-ba50-989298fa4f73">11132</ReleaseID_DB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AB5A25-89F3-4562-914D-79473DC77D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251127-73A3-45CB-B3CC-31D94B3BEF0D}">
  <ds:schemaRefs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cac204a3-57fb-4aea-ba50-989298fa4f73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165D7EFA-1A5B-469A-A5D5-BF8201B29C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30</vt:i4>
      </vt:variant>
    </vt:vector>
  </HeadingPairs>
  <TitlesOfParts>
    <vt:vector size="60" baseType="lpstr">
      <vt:lpstr>Content</vt:lpstr>
      <vt:lpstr>1.1.1 </vt:lpstr>
      <vt:lpstr>1.2.1</vt:lpstr>
      <vt:lpstr>1.2.2</vt:lpstr>
      <vt:lpstr>1.2.3</vt:lpstr>
      <vt:lpstr>1.2.4</vt:lpstr>
      <vt:lpstr>1.2.5</vt:lpstr>
      <vt:lpstr>1.3.1</vt:lpstr>
      <vt:lpstr>1.3.2 ,1.3.3</vt:lpstr>
      <vt:lpstr>1.3.4</vt:lpstr>
      <vt:lpstr>1.3.5</vt:lpstr>
      <vt:lpstr>1.3.6</vt:lpstr>
      <vt:lpstr>1.3.7</vt:lpstr>
      <vt:lpstr>1.3.8</vt:lpstr>
      <vt:lpstr>1.3.9</vt:lpstr>
      <vt:lpstr>1.4.1 </vt:lpstr>
      <vt:lpstr>1.4.2, 1.4.6, 1.4.10</vt:lpstr>
      <vt:lpstr>1.4.3, 1.4.7, 1.4.11</vt:lpstr>
      <vt:lpstr>1.4.4, 1.4.8, 1.4.12</vt:lpstr>
      <vt:lpstr>1.4.5, 1.4.9, 1.4.13</vt:lpstr>
      <vt:lpstr>2.2.1, 2.2.2 </vt:lpstr>
      <vt:lpstr>2.2.3, 2.2.4, 2.2.5</vt:lpstr>
      <vt:lpstr>2.2.6, 2.2.7, 2.2.8 </vt:lpstr>
      <vt:lpstr>3.1.1</vt:lpstr>
      <vt:lpstr>3.1.2</vt:lpstr>
      <vt:lpstr>3.1.3</vt:lpstr>
      <vt:lpstr>3.1.4</vt:lpstr>
      <vt:lpstr>3.1.5</vt:lpstr>
      <vt:lpstr>3.1.6</vt:lpstr>
      <vt:lpstr>3.1.7</vt:lpstr>
      <vt:lpstr>'1.1.1 '!Print_Area</vt:lpstr>
      <vt:lpstr>'1.2.1'!Print_Area</vt:lpstr>
      <vt:lpstr>'1.2.2'!Print_Area</vt:lpstr>
      <vt:lpstr>'1.2.3'!Print_Area</vt:lpstr>
      <vt:lpstr>'1.2.4'!Print_Area</vt:lpstr>
      <vt:lpstr>'1.2.5'!Print_Area</vt:lpstr>
      <vt:lpstr>'1.3.1'!Print_Area</vt:lpstr>
      <vt:lpstr>'1.3.2 ,1.3.3'!Print_Area</vt:lpstr>
      <vt:lpstr>'1.3.4'!Print_Area</vt:lpstr>
      <vt:lpstr>'1.3.5'!Print_Area</vt:lpstr>
      <vt:lpstr>'1.3.6'!Print_Area</vt:lpstr>
      <vt:lpstr>'1.3.7'!Print_Area</vt:lpstr>
      <vt:lpstr>'1.3.8'!Print_Area</vt:lpstr>
      <vt:lpstr>'1.3.9'!Print_Area</vt:lpstr>
      <vt:lpstr>'1.4.1 '!Print_Area</vt:lpstr>
      <vt:lpstr>'1.4.2, 1.4.6, 1.4.10'!Print_Area</vt:lpstr>
      <vt:lpstr>'1.4.3, 1.4.7, 1.4.11'!Print_Area</vt:lpstr>
      <vt:lpstr>'1.4.4, 1.4.8, 1.4.12'!Print_Area</vt:lpstr>
      <vt:lpstr>'1.4.5, 1.4.9, 1.4.13'!Print_Area</vt:lpstr>
      <vt:lpstr>'2.2.1, 2.2.2 '!Print_Area</vt:lpstr>
      <vt:lpstr>'2.2.3, 2.2.4, 2.2.5'!Print_Area</vt:lpstr>
      <vt:lpstr>'2.2.6, 2.2.7, 2.2.8 '!Print_Area</vt:lpstr>
      <vt:lpstr>'3.1.1'!Print_Area</vt:lpstr>
      <vt:lpstr>'3.1.2'!Print_Area</vt:lpstr>
      <vt:lpstr>'3.1.3'!Print_Area</vt:lpstr>
      <vt:lpstr>'3.1.4'!Print_Area</vt:lpstr>
      <vt:lpstr>'3.1.5'!Print_Area</vt:lpstr>
      <vt:lpstr>'3.1.6'!Print_Area</vt:lpstr>
      <vt:lpstr>'3.1.7'!Print_Area</vt:lpstr>
      <vt:lpstr>Content!Print_Area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Osama Mahmoud Al Zoubi</dc:creator>
  <cp:lastModifiedBy>Fatima Ali Al Ahbabi</cp:lastModifiedBy>
  <cp:lastPrinted>2016-02-23T10:57:26Z</cp:lastPrinted>
  <dcterms:created xsi:type="dcterms:W3CDTF">2013-06-04T12:10:27Z</dcterms:created>
  <dcterms:modified xsi:type="dcterms:W3CDTF">2019-05-13T06:05:57Z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