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الملفات الهامه\04 SCAD القسم\الإصدارات\النشرة الربعية\النشرة الاحصائية الربع سنوية 2018\الربع الثاني 2018\"/>
    </mc:Choice>
  </mc:AlternateContent>
  <bookViews>
    <workbookView xWindow="0" yWindow="0" windowWidth="20490" windowHeight="7755" tabRatio="676"/>
  </bookViews>
  <sheets>
    <sheet name="Content" sheetId="135" r:id="rId1"/>
    <sheet name="1.1.1" sheetId="171" r:id="rId2"/>
    <sheet name="1.2.1" sheetId="191" r:id="rId3"/>
    <sheet name="1.2.2" sheetId="192" r:id="rId4"/>
    <sheet name="1.2.3" sheetId="193" r:id="rId5"/>
    <sheet name="1.2.4" sheetId="194" r:id="rId6"/>
    <sheet name="1.2.5" sheetId="195" r:id="rId7"/>
    <sheet name="1.3.1" sheetId="177" r:id="rId8"/>
    <sheet name="1.3.2 , 1.3.3" sheetId="178" r:id="rId9"/>
    <sheet name="1.3.4" sheetId="179" r:id="rId10"/>
    <sheet name="1.3.5  " sheetId="196" r:id="rId11"/>
    <sheet name="1.3.6 " sheetId="181" r:id="rId12"/>
    <sheet name="1.3.7" sheetId="183" r:id="rId13"/>
    <sheet name="1.3.8" sheetId="184" r:id="rId14"/>
    <sheet name="1.3.9" sheetId="200" r:id="rId15"/>
    <sheet name="1.4.1" sheetId="186" r:id="rId16"/>
    <sheet name="1.4.2, 1.4.6, 1.4.10" sheetId="187" r:id="rId17"/>
    <sheet name="1.4.3, 1.4.7, 1.4.11" sheetId="188" r:id="rId18"/>
    <sheet name="1.4.4, 1.4.8, 1.4.12" sheetId="189" r:id="rId19"/>
    <sheet name="1.4.5, 1.4.9, 1.4.13" sheetId="190" r:id="rId20"/>
    <sheet name="2.2.1, 2.2.2 " sheetId="197" r:id="rId21"/>
    <sheet name="2.2.3, 2.2.4, 2.2.5" sheetId="198" r:id="rId22"/>
    <sheet name="2.2.6, 2.2.7, 2.2.8 " sheetId="199" r:id="rId23"/>
    <sheet name="3.1.1" sheetId="164" r:id="rId24"/>
    <sheet name="3.1.2" sheetId="165" r:id="rId25"/>
    <sheet name="3.1.3" sheetId="166" r:id="rId26"/>
    <sheet name="3.1.4" sheetId="167" r:id="rId27"/>
    <sheet name="3.1.5" sheetId="168" r:id="rId28"/>
    <sheet name="3.1.6" sheetId="169" r:id="rId29"/>
    <sheet name="3.1.7" sheetId="170" r:id="rId30"/>
  </sheets>
  <externalReferences>
    <externalReference r:id="rId31"/>
  </externalReferences>
  <definedNames>
    <definedName name="_xlnm.Print_Area" localSheetId="1">'1.1.1'!$A$1:$L$19</definedName>
    <definedName name="_xlnm.Print_Area" localSheetId="2">'1.2.1'!$A$1:$L$31</definedName>
    <definedName name="_xlnm.Print_Area" localSheetId="3">'1.2.2'!$A$1:$P$32</definedName>
    <definedName name="_xlnm.Print_Area" localSheetId="4">'1.2.3'!$A$1:$L$17</definedName>
    <definedName name="_xlnm.Print_Area" localSheetId="5">'1.2.4'!$A$1:$S$36</definedName>
    <definedName name="_xlnm.Print_Area" localSheetId="6">'1.2.5'!$A$1:$M$19</definedName>
    <definedName name="_xlnm.Print_Area" localSheetId="7">'1.3.1'!$A$1:$L$19</definedName>
    <definedName name="_xlnm.Print_Area" localSheetId="8">'1.3.2 , 1.3.3'!$A$1:$L$43</definedName>
    <definedName name="_xlnm.Print_Area" localSheetId="9">'1.3.4'!$A$1:$M$7</definedName>
    <definedName name="_xlnm.Print_Area" localSheetId="10">'1.3.5  '!$A$1:$M$16</definedName>
    <definedName name="_xlnm.Print_Area" localSheetId="11">'1.3.6 '!$A$1:$L$27</definedName>
    <definedName name="_xlnm.Print_Area" localSheetId="12">'1.3.7'!$A$1:$L$18</definedName>
    <definedName name="_xlnm.Print_Area" localSheetId="13">'1.3.8'!$A$1:$L$12</definedName>
    <definedName name="_xlnm.Print_Area" localSheetId="14">'1.3.9'!$A$1:$J$60</definedName>
    <definedName name="_xlnm.Print_Area" localSheetId="15">'1.4.1'!$A$1:$L$11</definedName>
    <definedName name="_xlnm.Print_Area" localSheetId="16">'1.4.2, 1.4.6, 1.4.10'!$A$1:$L$77</definedName>
    <definedName name="_xlnm.Print_Area" localSheetId="17">'1.4.3, 1.4.7, 1.4.11'!$A$1:$L$32</definedName>
    <definedName name="_xlnm.Print_Area" localSheetId="18">'1.4.4, 1.4.8, 1.4.12'!$A$1:$L$47</definedName>
    <definedName name="_xlnm.Print_Area" localSheetId="19">'1.4.5, 1.4.9, 1.4.13'!$A$1:$L$36</definedName>
    <definedName name="_xlnm.Print_Area" localSheetId="20">'2.2.1, 2.2.2 '!$A$1:$L$22</definedName>
    <definedName name="_xlnm.Print_Area" localSheetId="21">'2.2.3, 2.2.4, 2.2.5'!$A$1:$L$34</definedName>
    <definedName name="_xlnm.Print_Area" localSheetId="22">'2.2.6, 2.2.7, 2.2.8 '!$A$1:$L$37</definedName>
    <definedName name="_xlnm.Print_Area" localSheetId="23">'3.1.1'!$A$1:$L$18</definedName>
    <definedName name="_xlnm.Print_Area" localSheetId="24">'3.1.2'!$A$1:$L$18</definedName>
    <definedName name="_xlnm.Print_Area" localSheetId="25">'3.1.3'!$A$1:$L$22</definedName>
    <definedName name="_xlnm.Print_Area" localSheetId="26">'3.1.4'!$A$1:$L$11</definedName>
    <definedName name="_xlnm.Print_Area" localSheetId="27">'3.1.5'!$A$1:$L$22</definedName>
    <definedName name="_xlnm.Print_Area" localSheetId="28">'3.1.6'!$A$1:$L$9</definedName>
    <definedName name="_xlnm.Print_Area" localSheetId="29">'3.1.7'!$A$1:$L$22</definedName>
    <definedName name="_xlnm.Print_Area" localSheetId="0">Content!$A$1:$D$46</definedName>
    <definedName name="_xlnm.Print_Titles" localSheetId="16">'1.4.2, 1.4.6, 1.4.10'!$1:$5</definedName>
  </definedNames>
  <calcPr calcId="152511"/>
</workbook>
</file>

<file path=xl/calcChain.xml><?xml version="1.0" encoding="utf-8"?>
<calcChain xmlns="http://schemas.openxmlformats.org/spreadsheetml/2006/main">
  <c r="D58" i="200" l="1"/>
  <c r="D57" i="200"/>
  <c r="D56" i="200"/>
  <c r="D55" i="200"/>
  <c r="D54" i="200"/>
  <c r="D53" i="200"/>
  <c r="D52" i="200"/>
  <c r="D51" i="200"/>
  <c r="K33" i="199" l="1"/>
  <c r="J33" i="199"/>
  <c r="H33" i="199"/>
  <c r="G33" i="199"/>
  <c r="F33" i="199"/>
  <c r="E33" i="199"/>
  <c r="D33" i="199"/>
  <c r="C33" i="199"/>
  <c r="B33" i="199"/>
  <c r="K21" i="199"/>
  <c r="J21" i="199"/>
  <c r="H21" i="199"/>
  <c r="G21" i="199"/>
  <c r="F21" i="199"/>
  <c r="E21" i="199"/>
  <c r="D21" i="199"/>
  <c r="C21" i="199"/>
  <c r="B21" i="199"/>
  <c r="K9" i="199"/>
  <c r="J9" i="199"/>
  <c r="H9" i="199"/>
  <c r="G9" i="199"/>
  <c r="F9" i="199"/>
  <c r="E9" i="199"/>
  <c r="D9" i="199"/>
  <c r="C9" i="199"/>
  <c r="B9" i="199"/>
  <c r="K31" i="198"/>
  <c r="J31" i="198"/>
  <c r="I31" i="198"/>
  <c r="H31" i="198"/>
  <c r="G31" i="198"/>
  <c r="F31" i="198"/>
  <c r="E31" i="198"/>
  <c r="D31" i="198"/>
  <c r="C31" i="198"/>
  <c r="B31" i="198"/>
  <c r="K20" i="198"/>
  <c r="J20" i="198"/>
  <c r="I20" i="198"/>
  <c r="H20" i="198"/>
  <c r="G20" i="198"/>
  <c r="F20" i="198"/>
  <c r="E20" i="198"/>
  <c r="D20" i="198"/>
  <c r="C20" i="198"/>
  <c r="B20" i="198"/>
  <c r="K9" i="198"/>
  <c r="J9" i="198"/>
  <c r="I9" i="198"/>
  <c r="H9" i="198"/>
  <c r="G9" i="198"/>
  <c r="F9" i="198"/>
  <c r="E9" i="198"/>
  <c r="D9" i="198"/>
  <c r="C9" i="198"/>
  <c r="B9" i="198"/>
  <c r="K19" i="197"/>
  <c r="K9" i="197"/>
  <c r="K33" i="190" l="1"/>
  <c r="J33" i="190"/>
  <c r="I33" i="190"/>
  <c r="H33" i="190"/>
  <c r="G33" i="190"/>
  <c r="F33" i="190"/>
  <c r="E33" i="190"/>
  <c r="D33" i="190"/>
  <c r="C33" i="190"/>
  <c r="B33" i="190"/>
  <c r="E32" i="190"/>
  <c r="E31" i="190"/>
  <c r="E30" i="190"/>
  <c r="E29" i="190"/>
  <c r="E28" i="190"/>
  <c r="E27" i="190"/>
  <c r="E26" i="190"/>
  <c r="K24" i="190"/>
  <c r="J24" i="190"/>
  <c r="I24" i="190"/>
  <c r="H24" i="190"/>
  <c r="G24" i="190"/>
  <c r="F24" i="190"/>
  <c r="E24" i="190"/>
  <c r="D24" i="190"/>
  <c r="C24" i="190"/>
  <c r="B24" i="190"/>
  <c r="E23" i="190"/>
  <c r="E22" i="190"/>
  <c r="E21" i="190"/>
  <c r="E20" i="190"/>
  <c r="E19" i="190"/>
  <c r="E18" i="190"/>
  <c r="E17" i="190"/>
  <c r="K15" i="190"/>
  <c r="J15" i="190"/>
  <c r="I15" i="190"/>
  <c r="H15" i="190"/>
  <c r="G15" i="190"/>
  <c r="F15" i="190"/>
  <c r="E15" i="190" s="1"/>
  <c r="D15" i="190"/>
  <c r="C15" i="190"/>
  <c r="B15" i="190"/>
  <c r="E14" i="190"/>
  <c r="E13" i="190"/>
  <c r="E12" i="190"/>
  <c r="E11" i="190"/>
  <c r="E10" i="190"/>
  <c r="E9" i="190"/>
  <c r="E8" i="190"/>
  <c r="K6" i="190"/>
  <c r="J6" i="190"/>
  <c r="I6" i="190"/>
  <c r="H6" i="190"/>
  <c r="G6" i="190"/>
  <c r="F6" i="190"/>
  <c r="E6" i="190"/>
  <c r="D6" i="190"/>
  <c r="C6" i="190"/>
  <c r="B6" i="190"/>
  <c r="K45" i="189"/>
  <c r="J45" i="189"/>
  <c r="I45" i="189"/>
  <c r="H45" i="189"/>
  <c r="E45" i="189" s="1"/>
  <c r="G45" i="189"/>
  <c r="F45" i="189"/>
  <c r="D45" i="189"/>
  <c r="C45" i="189"/>
  <c r="B45" i="189"/>
  <c r="K32" i="189"/>
  <c r="J32" i="189"/>
  <c r="I32" i="189"/>
  <c r="H32" i="189"/>
  <c r="G32" i="189"/>
  <c r="F32" i="189"/>
  <c r="E32" i="189" s="1"/>
  <c r="D32" i="189"/>
  <c r="C32" i="189"/>
  <c r="B32" i="189"/>
  <c r="K19" i="189"/>
  <c r="J19" i="189"/>
  <c r="I19" i="189"/>
  <c r="H19" i="189"/>
  <c r="H6" i="189" s="1"/>
  <c r="G19" i="189"/>
  <c r="F19" i="189"/>
  <c r="D19" i="189"/>
  <c r="D6" i="189" s="1"/>
  <c r="C19" i="189"/>
  <c r="B19" i="189"/>
  <c r="K6" i="189"/>
  <c r="J6" i="189"/>
  <c r="I6" i="189"/>
  <c r="G6" i="189"/>
  <c r="F6" i="189"/>
  <c r="E6" i="189" s="1"/>
  <c r="C6" i="189"/>
  <c r="B6" i="189"/>
  <c r="K30" i="188"/>
  <c r="J30" i="188"/>
  <c r="I30" i="188"/>
  <c r="H30" i="188"/>
  <c r="G30" i="188"/>
  <c r="F30" i="188"/>
  <c r="E30" i="188" s="1"/>
  <c r="D30" i="188"/>
  <c r="C30" i="188"/>
  <c r="B30" i="188"/>
  <c r="E29" i="188"/>
  <c r="E28" i="188"/>
  <c r="E27" i="188"/>
  <c r="E26" i="188"/>
  <c r="E25" i="188"/>
  <c r="E24" i="188"/>
  <c r="K22" i="188"/>
  <c r="J22" i="188"/>
  <c r="I22" i="188"/>
  <c r="H22" i="188"/>
  <c r="G22" i="188"/>
  <c r="F22" i="188"/>
  <c r="E22" i="188" s="1"/>
  <c r="D22" i="188"/>
  <c r="C22" i="188"/>
  <c r="B22" i="188"/>
  <c r="E21" i="188"/>
  <c r="E20" i="188"/>
  <c r="E19" i="188"/>
  <c r="E18" i="188"/>
  <c r="E17" i="188"/>
  <c r="E16" i="188"/>
  <c r="K14" i="188"/>
  <c r="J14" i="188"/>
  <c r="I14" i="188"/>
  <c r="H14" i="188"/>
  <c r="G14" i="188"/>
  <c r="F14" i="188"/>
  <c r="E14" i="188" s="1"/>
  <c r="D14" i="188"/>
  <c r="C14" i="188"/>
  <c r="B14" i="188"/>
  <c r="E13" i="188"/>
  <c r="E12" i="188"/>
  <c r="E11" i="188"/>
  <c r="E10" i="188"/>
  <c r="E9" i="188"/>
  <c r="E8" i="188"/>
  <c r="K6" i="188"/>
  <c r="J6" i="188"/>
  <c r="I6" i="188"/>
  <c r="H6" i="188"/>
  <c r="G6" i="188"/>
  <c r="F6" i="188"/>
  <c r="E6" i="188" s="1"/>
  <c r="D6" i="188"/>
  <c r="C6" i="188"/>
  <c r="B6" i="188"/>
  <c r="K75" i="187"/>
  <c r="J75" i="187"/>
  <c r="I75" i="187"/>
  <c r="H75" i="187"/>
  <c r="H6" i="187" s="1"/>
  <c r="G75" i="187"/>
  <c r="F75" i="187"/>
  <c r="D75" i="187"/>
  <c r="D6" i="187" s="1"/>
  <c r="C75" i="187"/>
  <c r="B75" i="187"/>
  <c r="E74" i="187"/>
  <c r="E73" i="187"/>
  <c r="E72" i="187"/>
  <c r="E71" i="187"/>
  <c r="E70" i="187"/>
  <c r="E69" i="187"/>
  <c r="E68" i="187"/>
  <c r="E67" i="187"/>
  <c r="E66" i="187"/>
  <c r="E65" i="187"/>
  <c r="E64" i="187"/>
  <c r="E63" i="187"/>
  <c r="E62" i="187"/>
  <c r="E61" i="187"/>
  <c r="E60" i="187"/>
  <c r="E59" i="187"/>
  <c r="E58" i="187"/>
  <c r="E57" i="187"/>
  <c r="E56" i="187"/>
  <c r="E55" i="187"/>
  <c r="E54" i="187"/>
  <c r="K52" i="187"/>
  <c r="K6" i="187" s="1"/>
  <c r="J52" i="187"/>
  <c r="I52" i="187"/>
  <c r="H52" i="187"/>
  <c r="G52" i="187"/>
  <c r="G6" i="187" s="1"/>
  <c r="F52" i="187"/>
  <c r="E52" i="187" s="1"/>
  <c r="D52" i="187"/>
  <c r="C52" i="187"/>
  <c r="C6" i="187" s="1"/>
  <c r="B52" i="187"/>
  <c r="E51" i="187"/>
  <c r="E50" i="187"/>
  <c r="E49" i="187"/>
  <c r="E48" i="187"/>
  <c r="E47" i="187"/>
  <c r="E46" i="187"/>
  <c r="E45" i="187"/>
  <c r="E44" i="187"/>
  <c r="E43" i="187"/>
  <c r="E42" i="187"/>
  <c r="E41" i="187"/>
  <c r="E40" i="187"/>
  <c r="E39" i="187"/>
  <c r="E38" i="187"/>
  <c r="E37" i="187"/>
  <c r="E36" i="187"/>
  <c r="E35" i="187"/>
  <c r="E34" i="187"/>
  <c r="E33" i="187"/>
  <c r="E32" i="187"/>
  <c r="E31" i="187"/>
  <c r="K29" i="187"/>
  <c r="J29" i="187"/>
  <c r="J6" i="187" s="1"/>
  <c r="I29" i="187"/>
  <c r="H29" i="187"/>
  <c r="G29" i="187"/>
  <c r="F29" i="187"/>
  <c r="E29" i="187" s="1"/>
  <c r="D29" i="187"/>
  <c r="C29" i="187"/>
  <c r="B29" i="187"/>
  <c r="B6" i="187" s="1"/>
  <c r="E28" i="187"/>
  <c r="E27" i="187"/>
  <c r="E26" i="187"/>
  <c r="E25" i="187"/>
  <c r="E24" i="187"/>
  <c r="E23" i="187"/>
  <c r="E22" i="187"/>
  <c r="E21" i="187"/>
  <c r="E20" i="187"/>
  <c r="E19" i="187"/>
  <c r="E18" i="187"/>
  <c r="E17" i="187"/>
  <c r="E16" i="187"/>
  <c r="E15" i="187"/>
  <c r="E14" i="187"/>
  <c r="E13" i="187"/>
  <c r="E12" i="187"/>
  <c r="E11" i="187"/>
  <c r="E10" i="187"/>
  <c r="E9" i="187"/>
  <c r="E8" i="187"/>
  <c r="I6" i="187"/>
  <c r="E9" i="186"/>
  <c r="E8" i="186"/>
  <c r="E7" i="186"/>
  <c r="K6" i="186"/>
  <c r="J6" i="186"/>
  <c r="I6" i="186"/>
  <c r="H6" i="186"/>
  <c r="G6" i="186"/>
  <c r="E6" i="186" s="1"/>
  <c r="F6" i="186"/>
  <c r="D6" i="186"/>
  <c r="C6" i="186"/>
  <c r="B6" i="186"/>
  <c r="E17" i="183"/>
  <c r="E16" i="183"/>
  <c r="E25" i="181"/>
  <c r="E24" i="181"/>
  <c r="E23" i="181"/>
  <c r="E22" i="181"/>
  <c r="E21" i="181"/>
  <c r="E20" i="181"/>
  <c r="E19" i="181"/>
  <c r="E18" i="181"/>
  <c r="E17" i="181"/>
  <c r="E15" i="181"/>
  <c r="E14" i="181"/>
  <c r="E13" i="181"/>
  <c r="E12" i="181"/>
  <c r="E11" i="181"/>
  <c r="E10" i="181"/>
  <c r="E9" i="181"/>
  <c r="E8" i="181"/>
  <c r="E7" i="181"/>
  <c r="K42" i="178"/>
  <c r="J42" i="178"/>
  <c r="I42" i="178"/>
  <c r="H42" i="178"/>
  <c r="E42" i="178" s="1"/>
  <c r="G42" i="178"/>
  <c r="E41" i="178"/>
  <c r="E40" i="178"/>
  <c r="E39" i="178"/>
  <c r="K32" i="178"/>
  <c r="J32" i="178"/>
  <c r="E32" i="178"/>
  <c r="C32" i="178"/>
  <c r="B32" i="178"/>
  <c r="E31" i="178"/>
  <c r="E30" i="178"/>
  <c r="E29" i="178"/>
  <c r="E28" i="178"/>
  <c r="E27" i="178"/>
  <c r="E26" i="178"/>
  <c r="E25" i="178"/>
  <c r="K23" i="178"/>
  <c r="J23" i="178"/>
  <c r="E23" i="178"/>
  <c r="C23" i="178"/>
  <c r="B23" i="178"/>
  <c r="E22" i="178"/>
  <c r="E21" i="178"/>
  <c r="E20" i="178"/>
  <c r="E19" i="178"/>
  <c r="E18" i="178"/>
  <c r="E17" i="178"/>
  <c r="E16" i="178"/>
  <c r="K14" i="178"/>
  <c r="J14" i="178"/>
  <c r="C14" i="178"/>
  <c r="B14" i="178"/>
  <c r="K14" i="177"/>
  <c r="J14" i="177"/>
  <c r="H14" i="177"/>
  <c r="G14" i="177"/>
  <c r="B14" i="177"/>
  <c r="I17" i="171"/>
  <c r="H17" i="171"/>
  <c r="G17" i="171"/>
  <c r="F17" i="171"/>
  <c r="E17" i="171"/>
  <c r="D17" i="171"/>
  <c r="C17" i="171"/>
  <c r="B17" i="171"/>
  <c r="I11" i="171"/>
  <c r="H11" i="171"/>
  <c r="G11" i="171"/>
  <c r="F11" i="171"/>
  <c r="E11" i="171"/>
  <c r="D11" i="171"/>
  <c r="C11" i="171"/>
  <c r="B11" i="171"/>
  <c r="E19" i="189" l="1"/>
  <c r="F6" i="187"/>
  <c r="E6" i="187" s="1"/>
  <c r="E75" i="187"/>
  <c r="E8" i="169" l="1"/>
  <c r="E7" i="169"/>
</calcChain>
</file>

<file path=xl/sharedStrings.xml><?xml version="1.0" encoding="utf-8"?>
<sst xmlns="http://schemas.openxmlformats.org/spreadsheetml/2006/main" count="1826" uniqueCount="785">
  <si>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</si>
  <si>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</si>
  <si>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</si>
  <si>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</si>
  <si>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</si>
  <si>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اعداد القادمون والمغادرون حسب اقليم المغادرة والوصول</t>
  </si>
  <si>
    <t>ربع 1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</si>
  <si>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</si>
  <si>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</si>
  <si>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</si>
  <si>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</si>
  <si>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</si>
  <si>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</si>
  <si>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</si>
  <si>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</si>
  <si>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</si>
  <si>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</si>
  <si>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</si>
  <si>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</si>
  <si>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</si>
  <si>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</si>
  <si>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</si>
  <si>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</si>
  <si>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</si>
  <si>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</si>
  <si>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</si>
  <si>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</si>
  <si>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</si>
  <si>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</si>
  <si>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</si>
  <si>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</si>
  <si>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</si>
  <si>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</si>
  <si>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</si>
  <si>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</si>
  <si>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</si>
  <si>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</si>
  <si>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</si>
  <si>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</si>
  <si>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</si>
  <si>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</si>
  <si>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</si>
  <si>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</si>
  <si>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</si>
  <si>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</si>
  <si>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</si>
  <si>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</si>
  <si>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</si>
  <si>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</si>
  <si>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</si>
  <si>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</si>
  <si>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</si>
  <si>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</si>
  <si>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</si>
  <si>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</si>
  <si>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</si>
  <si>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</si>
  <si>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</si>
  <si>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</si>
  <si>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</si>
  <si>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</si>
  <si>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</si>
  <si>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</si>
  <si>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</si>
  <si>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</si>
  <si>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</si>
  <si>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</si>
  <si>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</si>
  <si>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</si>
  <si>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</si>
  <si>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</si>
  <si>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</si>
  <si>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</si>
  <si>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</si>
  <si>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</si>
  <si>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</si>
  <si>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</si>
  <si>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</si>
  <si>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</si>
  <si>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</si>
  <si>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</si>
  <si>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</si>
  <si>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</si>
  <si>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</si>
  <si>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</si>
  <si>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</si>
  <si>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</si>
  <si>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</si>
  <si>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</si>
  <si>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</si>
  <si>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</si>
  <si>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</si>
  <si>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</si>
  <si>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</si>
  <si>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</si>
  <si>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</si>
  <si>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</si>
  <si>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</si>
  <si>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</si>
  <si>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</si>
  <si>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</si>
  <si>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</si>
  <si>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</si>
  <si>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</si>
  <si>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</si>
  <si>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</si>
  <si>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</si>
  <si>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</si>
  <si>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</si>
  <si>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</si>
  <si>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</si>
  <si>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</si>
  <si>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</si>
  <si>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</si>
  <si>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</si>
  <si>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</si>
  <si>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</si>
  <si>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</si>
  <si>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</si>
  <si>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</si>
  <si>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*تقديرات أولية</t>
  </si>
  <si>
    <t>(مليون درهم)</t>
  </si>
  <si>
    <t>صُنع الخشب ومنتجات الخشب والفلين، باستثناء
 الأثاث؛ صُنع أصناف من القش ومواد الضفر</t>
  </si>
  <si>
    <t>ملاحظة: علامة (-) تدل على أن البيانات غير متوفرة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</si>
  <si>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</si>
  <si>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</si>
  <si>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</si>
  <si>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</si>
  <si>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</si>
  <si>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</si>
  <si>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</si>
  <si>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</si>
  <si>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</si>
  <si>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</si>
  <si>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</si>
  <si>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</si>
  <si>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</si>
  <si>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</si>
  <si>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</si>
  <si>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</si>
  <si>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</si>
  <si>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</si>
  <si>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</si>
  <si>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</si>
  <si>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</si>
  <si>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</si>
  <si>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</si>
  <si>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</si>
  <si>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</si>
  <si>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</si>
  <si>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</si>
  <si>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</si>
  <si>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</si>
  <si>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</si>
  <si>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</si>
  <si>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</si>
  <si>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</si>
  <si>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</si>
  <si>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</si>
  <si>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</si>
  <si>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</si>
  <si>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</si>
  <si>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</si>
  <si>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</si>
  <si>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</si>
  <si>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مجموع الورادات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</si>
  <si>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</si>
  <si>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</si>
  <si>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</si>
  <si>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</si>
  <si>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</si>
  <si>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</si>
  <si>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</si>
  <si>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</si>
  <si>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</si>
  <si>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مطار العين</t>
  </si>
  <si>
    <t xml:space="preserve">مطار أبوظبي </t>
  </si>
  <si>
    <t>المصدر شركة أبوظبي للمطارات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</si>
  <si>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</si>
  <si>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</si>
  <si>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</si>
  <si>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</si>
  <si>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</si>
  <si>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</si>
  <si>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</si>
  <si>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</si>
  <si>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</si>
  <si>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</si>
  <si>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</si>
  <si>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</si>
  <si>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المنطقة</t>
  </si>
  <si>
    <t xml:space="preserve">بالأسعار الجارية </t>
  </si>
  <si>
    <t xml:space="preserve">الناتج المحلي الإجمالي  </t>
  </si>
  <si>
    <t>1.1.1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</si>
  <si>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</si>
  <si>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</si>
  <si>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</si>
  <si>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</si>
  <si>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</si>
  <si>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</si>
  <si>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</si>
  <si>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</si>
  <si>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</si>
  <si>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</si>
  <si>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</si>
  <si>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</si>
  <si>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</si>
  <si>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</si>
  <si>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</si>
  <si>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</si>
  <si>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</si>
  <si>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</si>
  <si>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</si>
  <si>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</si>
  <si>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</si>
  <si>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</si>
  <si>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</si>
  <si>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</si>
  <si>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</si>
  <si>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</si>
  <si>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</si>
  <si>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</si>
  <si>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</si>
  <si>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(%)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</si>
  <si>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</si>
  <si>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</si>
  <si>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</si>
  <si>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</si>
  <si>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</si>
  <si>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</si>
  <si>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</si>
  <si>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</si>
  <si>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</si>
  <si>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</si>
  <si>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</si>
  <si>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</si>
  <si>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</si>
  <si>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</si>
  <si>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ذ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</si>
  <si>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</si>
  <si>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</si>
  <si>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</si>
  <si>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</si>
  <si>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</si>
  <si>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</si>
  <si>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</si>
  <si>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</si>
  <si>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</si>
  <si>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</si>
  <si>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</si>
  <si>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</si>
  <si>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</si>
  <si>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</si>
  <si>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</si>
  <si>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</si>
  <si>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</si>
  <si>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</si>
  <si>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</si>
  <si>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</si>
  <si>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</si>
  <si>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</si>
  <si>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</si>
  <si>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</si>
  <si>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</si>
  <si>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</si>
  <si>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</si>
  <si>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</si>
  <si>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</si>
  <si>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</si>
  <si>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</si>
  <si>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</si>
  <si>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</si>
  <si>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</si>
  <si>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</si>
  <si>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</si>
  <si>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لأرقام القياسية لأسعار المستهلك</t>
  </si>
  <si>
    <t>الولايات المتحدة الأمريكية</t>
  </si>
  <si>
    <t>مملكة البحرين</t>
  </si>
  <si>
    <t>حركة نقل البضائع  بالطن ( وارد)</t>
  </si>
  <si>
    <t>حركة نقل البضائع  بالطن (صادر)</t>
  </si>
  <si>
    <t>هولندا</t>
  </si>
  <si>
    <t>منطقة الظفرة</t>
  </si>
  <si>
    <t>أسلحة وذخائر، أجزاؤها ولوازمها</t>
  </si>
  <si>
    <t>الكونغو</t>
  </si>
  <si>
    <t>مصر</t>
  </si>
  <si>
    <t>إجمالي الفوائد المدفوعة</t>
  </si>
  <si>
    <t>صافي الفوائد للبنوك التجارية</t>
  </si>
  <si>
    <t>صافي الدخل من البنوك الإسلامية</t>
  </si>
  <si>
    <t>صافي الدخل</t>
  </si>
  <si>
    <t>المصدر: مصرف الإمارات المركزي</t>
  </si>
  <si>
    <t>صافي الفوائد</t>
  </si>
  <si>
    <t>دخل الاستثمار</t>
  </si>
  <si>
    <t>دخول أخرى</t>
  </si>
  <si>
    <t>أنواع الدخل</t>
  </si>
  <si>
    <t>عدد العاملين</t>
  </si>
  <si>
    <t>نصيب العامل من تعويضات العاملين (شهري، درهم)</t>
  </si>
  <si>
    <t>القرض الشخصي</t>
  </si>
  <si>
    <t>القرض التجاري</t>
  </si>
  <si>
    <t>السحب على المكشوف</t>
  </si>
  <si>
    <t>إيصالات أمانة</t>
  </si>
  <si>
    <t>القروض والسلف الأخرى</t>
  </si>
  <si>
    <t>التوفير</t>
  </si>
  <si>
    <t>أكثر من سنة</t>
  </si>
  <si>
    <t>سنة</t>
  </si>
  <si>
    <t>6 شهور</t>
  </si>
  <si>
    <t>3 شهور</t>
  </si>
  <si>
    <t>شهرين</t>
  </si>
  <si>
    <t>شهر</t>
  </si>
  <si>
    <t>حتى أسبوع</t>
  </si>
  <si>
    <t>المصدر: بلديات مدينة أبوظبي ومدينة العين ومنطقة الظفرة</t>
  </si>
  <si>
    <t xml:space="preserve">المصدر: دائرة الثقافة والسياحة </t>
  </si>
  <si>
    <t>المصدر: شركة أبوظبي للمطارات / مطار أبوظبي الدولي</t>
  </si>
  <si>
    <t>ملاحظة: تستثني هذه البيانات المسافرين الذين واصلوا سفرياتهم على نفس الرحلة</t>
  </si>
  <si>
    <t xml:space="preserve">المصدر: سوق أبوظبي للاوراق المالية </t>
  </si>
  <si>
    <t>إحصاءات البنوك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</si>
  <si>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</si>
  <si>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>الظفرة</t>
  </si>
  <si>
    <t xml:space="preserve">منطقة الظفرة </t>
  </si>
  <si>
    <t>مليون درهم</t>
  </si>
  <si>
    <t>عدد رخص البناء الصادرة حسب استخدام المبنى</t>
  </si>
  <si>
    <t>* تقديرات أولية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</si>
  <si>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</si>
  <si>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</si>
  <si>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t xml:space="preserve"> ‘غ.م.م.’ غير محددة ولم ترد في مكان آخر ولا داخله فيه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</si>
  <si>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</t>
    </r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</si>
  <si>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(2012 = 100)</t>
    </r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</si>
  <si>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(2012 = 100)</t>
    </r>
  </si>
  <si>
    <t>الربع الثاني 2018</t>
  </si>
  <si>
    <t>المصدر: دائرة التعليم والمعرفة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</si>
  <si>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 للربع الثاني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</si>
  <si>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 للربع الثاني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</si>
  <si>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 للربع الثاني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</si>
  <si>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 للربع الثاني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</si>
  <si>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 للربع الثاني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</si>
  <si>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 للربع الثاني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</si>
  <si>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 للربع الثاني من عام 2018</t>
    </r>
  </si>
  <si>
    <t>Region</t>
  </si>
  <si>
    <t>Source: Department of Education and Knowledge</t>
  </si>
  <si>
    <t>Total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</si>
  <si>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الثاني من عام 2018</t>
    </r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</si>
  <si>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 for the Second Quarter of 2018</t>
    </r>
  </si>
  <si>
    <t>(درجة مئوية)</t>
  </si>
  <si>
    <t>(Degrees celcious)</t>
  </si>
  <si>
    <t>Item</t>
  </si>
  <si>
    <t>Abu Dhabi Region</t>
  </si>
  <si>
    <t>متوسط درجة الحرارة العظمى</t>
  </si>
  <si>
    <t>Average Maximum Tempurature</t>
  </si>
  <si>
    <t>متوسط درجة الحرارة الصغرى</t>
  </si>
  <si>
    <t>Average Minimum Tempurature</t>
  </si>
  <si>
    <t xml:space="preserve"> منطقة العين</t>
  </si>
  <si>
    <t>Al Ain Region</t>
  </si>
  <si>
    <t>Al Dhafra Region</t>
  </si>
  <si>
    <t>الجزر</t>
  </si>
  <si>
    <t>Islands</t>
  </si>
  <si>
    <t>المصدر : المركز الوطني للأرصاد الجوية والزلازل</t>
  </si>
  <si>
    <t>Source: National Center for Meteorology and Seismology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</si>
  <si>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هطول الأمطارحسب المنطقة للربع الثاني من عام 2018</t>
    </r>
  </si>
  <si>
    <t>(مليمتر)</t>
  </si>
  <si>
    <t>(Millimeters)</t>
  </si>
  <si>
    <t xml:space="preserve"> منطقةأبوظبي</t>
  </si>
  <si>
    <t>أقوى الزخات في يوم واحد</t>
  </si>
  <si>
    <t xml:space="preserve">The Heaviest fall in one day </t>
  </si>
  <si>
    <t>المجموع الشهري</t>
  </si>
  <si>
    <t>Monthly Total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</si>
  <si>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 للربع الثاني من عام 2018</t>
    </r>
  </si>
  <si>
    <t>(عقدة)</t>
  </si>
  <si>
    <t>(Knots)</t>
  </si>
  <si>
    <t>المتوسط</t>
  </si>
  <si>
    <t>Average</t>
  </si>
  <si>
    <t>القيمة العظمى</t>
  </si>
  <si>
    <t>Maximum</t>
  </si>
  <si>
    <t>متوسط القيم العظمى</t>
  </si>
  <si>
    <t>Average Maximum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</si>
  <si>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 للربع الثاني من عام 2018</t>
    </r>
  </si>
  <si>
    <t>(هيكتوباسكال)</t>
  </si>
  <si>
    <t>(Hectopascal)</t>
  </si>
  <si>
    <t>متوسط الضغط الجوي</t>
  </si>
  <si>
    <t>Average Atmospheric pressure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</si>
  <si>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الثاني من عام 2018</t>
    </r>
  </si>
  <si>
    <t xml:space="preserve"> منطقة أبوظبي</t>
  </si>
  <si>
    <t xml:space="preserve">المتوسط الشهري </t>
  </si>
  <si>
    <t xml:space="preserve">Monthly Average </t>
  </si>
  <si>
    <t>متوسط الرطوبة الصغرى</t>
  </si>
  <si>
    <t>Minimum average humidity</t>
  </si>
  <si>
    <t>متوسط الرطوبة العظمى</t>
  </si>
  <si>
    <t>Maximum average humidity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</si>
  <si>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الثاني من عام 2018</t>
    </r>
  </si>
  <si>
    <t>(ساعة)</t>
  </si>
  <si>
    <t>(hour)</t>
  </si>
  <si>
    <t>المتوسط اليومي لعدد ساعات سطوع الشمس</t>
  </si>
  <si>
    <t>Average daily number of hours of sunshine</t>
  </si>
  <si>
    <t xml:space="preserve">Abu Dhabi </t>
  </si>
  <si>
    <t xml:space="preserve">AL Ain 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</si>
  <si>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الثاني من عام 2018</t>
    </r>
  </si>
  <si>
    <t>(وات/م2/ساعة)</t>
  </si>
  <si>
    <t>(Watts / m 2 / h)</t>
  </si>
  <si>
    <t>منطقة  أبوظبي</t>
  </si>
  <si>
    <t>القيمة الصغرى</t>
  </si>
  <si>
    <t>Minimum</t>
  </si>
  <si>
    <t>Private Education</t>
  </si>
  <si>
    <t>Government Education</t>
  </si>
  <si>
    <t xml:space="preserve"> Sector</t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</si>
  <si>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 for the Second Quarter of 2018</t>
    </r>
  </si>
  <si>
    <t xml:space="preserve">Al Dhafra Region </t>
  </si>
  <si>
    <t xml:space="preserve">Al Ain Region </t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</si>
  <si>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 for the Second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</si>
  <si>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 للربع الثاني من عام 2018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</si>
  <si>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 for the Second Quarter of 2018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</si>
  <si>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 for the Second Quarter of 2018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</si>
  <si>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 for the Second Quarter of 2018</t>
    </r>
  </si>
  <si>
    <t>Gender</t>
  </si>
  <si>
    <t>Males</t>
  </si>
  <si>
    <t>Females</t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</si>
  <si>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 for the Second Quarter of 2018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</si>
  <si>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 for the Second Quarter of 2018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</si>
  <si>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 for the Second Quarter of 2018</t>
    </r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</si>
  <si>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sectors at current and constant prices</t>
    </r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</si>
  <si>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</si>
  <si>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</si>
  <si>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</si>
  <si>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</si>
  <si>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</si>
  <si>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</si>
  <si>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</si>
  <si>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</si>
  <si>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</si>
  <si>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</si>
  <si>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</si>
  <si>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</si>
  <si>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</si>
  <si>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</si>
  <si>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</si>
  <si>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</si>
  <si>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</si>
  <si>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</si>
  <si>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</si>
  <si>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</si>
  <si>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</si>
  <si>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</si>
  <si>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</si>
  <si>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</si>
  <si>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</si>
  <si>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</si>
  <si>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صُنع المواد الصيدلانية والمنتجات الدوائية الكيميائية
 والنباتية</t>
  </si>
  <si>
    <t>Manufacture of pharmaceuticals, medicinal chemical and botanical products</t>
  </si>
  <si>
    <t>صُنع الإطارات والأنابيب المطاطية؛ وتجديد الأسطح
 الخارجية للإطارات المطاطية وإعادة بنائها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</si>
  <si>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</si>
  <si>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</si>
  <si>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</si>
  <si>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</si>
  <si>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</si>
  <si>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</si>
  <si>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</si>
  <si>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</si>
  <si>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</si>
  <si>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</si>
  <si>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</si>
  <si>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</si>
  <si>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</si>
  <si>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</si>
  <si>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</si>
  <si>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</si>
  <si>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</si>
  <si>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</si>
  <si>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</si>
  <si>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</si>
  <si>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</si>
  <si>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</si>
  <si>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</si>
  <si>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</si>
  <si>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</si>
  <si>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</si>
  <si>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</si>
  <si>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</si>
  <si>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</si>
  <si>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</si>
  <si>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</si>
  <si>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</si>
  <si>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</si>
  <si>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</si>
  <si>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</si>
  <si>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</si>
  <si>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</si>
  <si>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</si>
  <si>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</si>
  <si>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</si>
  <si>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</si>
  <si>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</si>
  <si>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</si>
  <si>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</si>
  <si>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>Wires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</si>
  <si>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</si>
  <si>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</si>
  <si>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</si>
  <si>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</si>
  <si>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</si>
  <si>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</si>
  <si>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</si>
  <si>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</si>
  <si>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 (2014 = 100)</t>
    </r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</si>
  <si>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</si>
  <si>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</si>
  <si>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</si>
  <si>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</si>
  <si>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</si>
  <si>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</si>
  <si>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</si>
  <si>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</si>
  <si>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</si>
  <si>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</si>
  <si>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</si>
  <si>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</si>
  <si>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</si>
  <si>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</si>
  <si>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Indicators</t>
  </si>
  <si>
    <t>Residential</t>
  </si>
  <si>
    <t>Commercial</t>
  </si>
  <si>
    <t>Industrial</t>
  </si>
  <si>
    <t>Public utilities</t>
  </si>
  <si>
    <t>Agricultural</t>
  </si>
  <si>
    <t>Residential and commercial</t>
  </si>
  <si>
    <t>Others</t>
  </si>
  <si>
    <t>Source:  The municipalities of Abu Dhabi, Al Ain and Dhafra</t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</si>
  <si>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 xml:space="preserve">  إحصاءات عدد الوحدات السكنية </t>
    </r>
  </si>
  <si>
    <t>Abu Dhabi</t>
  </si>
  <si>
    <t>Al Ain</t>
  </si>
  <si>
    <t>Al Dhafra</t>
  </si>
  <si>
    <t>نسبة الإشغال (%)</t>
  </si>
  <si>
    <t>Occupancy rate (%)</t>
  </si>
  <si>
    <t>Source: Department of Culture &amp; Tourism</t>
  </si>
  <si>
    <t>UAE</t>
  </si>
  <si>
    <t>GCC</t>
  </si>
  <si>
    <t>Other Arab countries</t>
  </si>
  <si>
    <t>Asia (excluding Arab countries)</t>
  </si>
  <si>
    <t>Australia and Asia Pacific</t>
  </si>
  <si>
    <t>Africa (excluding Arab countries)</t>
  </si>
  <si>
    <t>Europe</t>
  </si>
  <si>
    <t>North and South America</t>
  </si>
  <si>
    <t>Not mentioned</t>
  </si>
  <si>
    <t>Arrivals</t>
  </si>
  <si>
    <t>GCC countries</t>
  </si>
  <si>
    <t xml:space="preserve">Other Arab countries </t>
  </si>
  <si>
    <t>Asia (except Arab)</t>
  </si>
  <si>
    <t>North America</t>
  </si>
  <si>
    <t>South America</t>
  </si>
  <si>
    <t>Africa (except Arab)</t>
  </si>
  <si>
    <t>Australia</t>
  </si>
  <si>
    <t>Departures</t>
  </si>
  <si>
    <t>Source: Abu Dhabi Airports Company /Abu Dhabi international airport</t>
  </si>
  <si>
    <t>Note: This data excludes travelers who continue their travel on the same flight</t>
  </si>
  <si>
    <t>Source: Abu Dhabi Airports Company</t>
  </si>
  <si>
    <t>Abu Dhabi International Airport</t>
  </si>
  <si>
    <t>Air Transport by freights in tons (import)</t>
  </si>
  <si>
    <t>Air Transport by freights in tons (export)</t>
  </si>
  <si>
    <t>Al Ain International Airport</t>
  </si>
  <si>
    <t>Air Transport by mail in tons (import)</t>
  </si>
  <si>
    <t>Air Transport by mail in tons (export)</t>
  </si>
  <si>
    <t>Total listed domestic companies</t>
  </si>
  <si>
    <t>Total listed foreign companies</t>
  </si>
  <si>
    <t>Market capitalization (Billion AED)</t>
  </si>
  <si>
    <t>Value traded (Billion AED)</t>
  </si>
  <si>
    <t>Shares Turnover Ratio (%)
(No. of Domestic Traded Shares / No. of Domestic Issued shares)</t>
  </si>
  <si>
    <t>INDEX (Point)</t>
  </si>
  <si>
    <t>Source: Statistics Centre-Abu Dhabi, Abu Dhabi Securities Exchange-ADX</t>
  </si>
  <si>
    <t>Million AED</t>
  </si>
  <si>
    <t>Type</t>
  </si>
  <si>
    <r>
      <t>إجمالي الفوائد المقبوضة</t>
    </r>
    <r>
      <rPr>
        <sz val="10"/>
        <color rgb="FFFF0000"/>
        <rFont val="Tahoma"/>
        <family val="2"/>
      </rPr>
      <t>**</t>
    </r>
  </si>
  <si>
    <r>
      <t>Gross interest received</t>
    </r>
    <r>
      <rPr>
        <sz val="9"/>
        <color rgb="FFFF0000"/>
        <rFont val="Arial"/>
        <family val="2"/>
      </rPr>
      <t>**</t>
    </r>
  </si>
  <si>
    <t>Gross interest paid</t>
  </si>
  <si>
    <t>Net interest income of commercial banks</t>
  </si>
  <si>
    <t>Net interest income of Islamic banks</t>
  </si>
  <si>
    <t>Total net interest earnings</t>
  </si>
  <si>
    <t>Source: Central Bank- UAE</t>
  </si>
  <si>
    <t>** تتضمن الدخل من الفوائد والدخل من الاستثمار ومصاريف الفوائد</t>
  </si>
  <si>
    <t>** include the interest income, investmnet income and interest expense</t>
  </si>
  <si>
    <t>Interest Income</t>
  </si>
  <si>
    <t>Investment Income</t>
  </si>
  <si>
    <t>Other Income</t>
  </si>
  <si>
    <t>Total Income</t>
  </si>
  <si>
    <t>Number of employees</t>
  </si>
  <si>
    <t>Average compensation per employee (monthly, Dirham)</t>
  </si>
  <si>
    <t>Personal Loans</t>
  </si>
  <si>
    <t>Business Loans</t>
  </si>
  <si>
    <t>Overdrafts</t>
  </si>
  <si>
    <t>Trust Receipts</t>
  </si>
  <si>
    <t>Other Loans &amp; Advances</t>
  </si>
  <si>
    <t>Savings Deposit</t>
  </si>
  <si>
    <t>Over 1 Year</t>
  </si>
  <si>
    <t>1 Year</t>
  </si>
  <si>
    <t>6 Months</t>
  </si>
  <si>
    <t>3 Months</t>
  </si>
  <si>
    <t>2 Months</t>
  </si>
  <si>
    <t>1 Month</t>
  </si>
  <si>
    <t>Up to 7 Days</t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</si>
  <si>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Buildings Completion by Type of Usage</t>
    </r>
  </si>
  <si>
    <r>
      <rPr>
        <b/>
        <sz val="11"/>
        <color rgb="FF106169"/>
        <rFont val="Tahoma"/>
        <family val="2"/>
      </rPr>
      <t xml:space="preserve">جدول 1.3.2  </t>
    </r>
    <r>
      <rPr>
        <b/>
        <sz val="11"/>
        <color rgb="FF595959"/>
        <rFont val="Tahoma"/>
        <family val="2"/>
      </rPr>
      <t>إحصاءات عدد المباني المنجزة حسب نوع الاستخدام</t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</si>
  <si>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</si>
  <si>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
</t>
    </r>
    <r>
      <rPr>
        <b/>
        <sz val="11"/>
        <color rgb="FF105663"/>
        <rFont val="Tahoma"/>
        <family val="2"/>
      </rPr>
      <t/>
    </r>
  </si>
  <si>
    <r>
      <t xml:space="preserve"> </t>
    </r>
    <r>
      <rPr>
        <b/>
        <sz val="11"/>
        <color rgb="FF106169"/>
        <rFont val="Tahoma"/>
        <family val="2"/>
      </rPr>
      <t xml:space="preserve">جدول 1.3.5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إحصاءات عدد نزلاء المنشآت الفندقية حسب الجنسية </t>
    </r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</si>
  <si>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</si>
  <si>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</si>
  <si>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</si>
  <si>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 xml:space="preserve">الناتج المحلي الإجمالي حسب القطاعات المؤسسية بالأسعار الجارية والثابتة
</t>
    </r>
  </si>
  <si>
    <r>
      <rPr>
        <b/>
        <sz val="11"/>
        <color rgb="FF974706"/>
        <rFont val="Tahoma"/>
        <family val="2"/>
      </rPr>
      <t xml:space="preserve">Table 1.2.1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Producer Price Index, (2012=100)</t>
    </r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</si>
  <si>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</si>
  <si>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 (2013=100)</t>
    </r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</si>
  <si>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</si>
  <si>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</si>
  <si>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</si>
  <si>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السلع</t>
  </si>
  <si>
    <r>
      <rPr>
        <b/>
        <sz val="11"/>
        <color rgb="FF106169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Permits Issued by Building Usage and Region</t>
    </r>
  </si>
  <si>
    <r>
      <rPr>
        <b/>
        <sz val="11"/>
        <color rgb="FF106169"/>
        <rFont val="Tahoma"/>
        <family val="2"/>
      </rPr>
      <t xml:space="preserve"> جدول  1.3.1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والإقليم
</t>
    </r>
    <r>
      <rPr>
        <b/>
        <sz val="11"/>
        <color rgb="FF105663"/>
        <rFont val="Calibri"/>
        <family val="2"/>
        <scheme val="minor"/>
      </rPr>
      <t/>
    </r>
  </si>
  <si>
    <r>
      <t xml:space="preserve"> </t>
    </r>
    <r>
      <rPr>
        <b/>
        <sz val="10"/>
        <color rgb="FF106169"/>
        <rFont val="Tahoma"/>
        <family val="2"/>
      </rPr>
      <t>جدول 1</t>
    </r>
    <r>
      <rPr>
        <b/>
        <sz val="10"/>
        <color rgb="FF595959"/>
        <rFont val="Tahoma"/>
        <family val="2"/>
      </rPr>
      <t xml:space="preserve">  الفوائد والأرباح </t>
    </r>
  </si>
  <si>
    <r>
      <rPr>
        <b/>
        <sz val="10"/>
        <color rgb="FF106169"/>
        <rFont val="Tahoma"/>
        <family val="2"/>
      </rPr>
      <t xml:space="preserve"> جدول 2 </t>
    </r>
    <r>
      <rPr>
        <b/>
        <sz val="10"/>
        <color rgb="FF595959"/>
        <rFont val="Tahoma"/>
        <family val="2"/>
      </rPr>
      <t xml:space="preserve"> صافي الدخل للبنوك التجارية </t>
    </r>
  </si>
  <si>
    <r>
      <t xml:space="preserve"> </t>
    </r>
    <r>
      <rPr>
        <b/>
        <sz val="10"/>
        <color rgb="FF106169"/>
        <rFont val="Tahoma"/>
        <family val="2"/>
      </rPr>
      <t xml:space="preserve">جدول 3  </t>
    </r>
    <r>
      <rPr>
        <b/>
        <sz val="10"/>
        <color rgb="FF595959"/>
        <rFont val="Tahoma"/>
        <family val="2"/>
      </rPr>
      <t xml:space="preserve">عدد العاملين وتعويضاتهم </t>
    </r>
  </si>
  <si>
    <r>
      <t xml:space="preserve"> </t>
    </r>
    <r>
      <rPr>
        <b/>
        <sz val="10"/>
        <color rgb="FF106169"/>
        <rFont val="Tahoma"/>
        <family val="2"/>
      </rPr>
      <t xml:space="preserve">جدول 4 </t>
    </r>
    <r>
      <rPr>
        <b/>
        <sz val="10"/>
        <color rgb="FF595959"/>
        <rFont val="Tahoma"/>
        <family val="2"/>
      </rPr>
      <t xml:space="preserve"> معدل أسعار الفائدة على الودائع والقروض والسلف </t>
    </r>
  </si>
  <si>
    <r>
      <t xml:space="preserve"> </t>
    </r>
    <r>
      <rPr>
        <b/>
        <sz val="10"/>
        <color rgb="FF106169"/>
        <rFont val="Tahoma"/>
        <family val="2"/>
      </rPr>
      <t xml:space="preserve">جدول 5 </t>
    </r>
    <r>
      <rPr>
        <b/>
        <sz val="10"/>
        <color rgb="FF595959"/>
        <rFont val="Tahoma"/>
        <family val="2"/>
      </rPr>
      <t xml:space="preserve"> معدل أسعار الفائدة على الإيداعات 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</si>
  <si>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</si>
  <si>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</si>
  <si>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</si>
  <si>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</si>
  <si>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</si>
  <si>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t xml:space="preserve"> الناتج المحلي الإجمالي حسب القطاعات المؤسسية بالأسعار الجارية والثابتة</t>
  </si>
  <si>
    <t>1.3.2 , 1.3.3</t>
  </si>
  <si>
    <r>
      <rPr>
        <b/>
        <sz val="11"/>
        <color indexed="52"/>
        <rFont val="Tahoma"/>
        <family val="2"/>
      </rPr>
      <t xml:space="preserve"> جدول 1.4.1  </t>
    </r>
    <r>
      <rPr>
        <b/>
        <sz val="11"/>
        <color indexed="63"/>
        <rFont val="Tahoma"/>
        <family val="2"/>
      </rPr>
      <t xml:space="preserve">إحصاءات التجارة الخارجية عبر منافذ إمارة أبوظبي </t>
    </r>
  </si>
  <si>
    <r>
      <rPr>
        <b/>
        <sz val="11"/>
        <color indexed="52"/>
        <rFont val="Tahoma"/>
        <family val="2"/>
      </rPr>
      <t>Table 1.4.1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>Statistics of foreign trade through the ports of Abu Dhabi Emirate</t>
    </r>
  </si>
  <si>
    <r>
      <rPr>
        <b/>
        <sz val="10"/>
        <color indexed="60"/>
        <rFont val="Tahoma"/>
        <family val="2"/>
      </rPr>
      <t>*</t>
    </r>
    <r>
      <rPr>
        <b/>
        <sz val="10"/>
        <color indexed="9"/>
        <rFont val="Tahoma"/>
        <family val="2"/>
      </rPr>
      <t>2018</t>
    </r>
  </si>
  <si>
    <t>ربع 1
Q 1</t>
  </si>
  <si>
    <t>ربع 2
Q 2</t>
  </si>
  <si>
    <t>ربع 3
Q 3</t>
  </si>
  <si>
    <t>ربع 4
Q 4</t>
  </si>
  <si>
    <t>Imports</t>
  </si>
  <si>
    <t>Non-oil exports</t>
  </si>
  <si>
    <t>Re-exports</t>
  </si>
  <si>
    <t>Source: Department of Finance - Customs Administration</t>
  </si>
  <si>
    <r>
      <rPr>
        <b/>
        <sz val="11"/>
        <color indexed="52"/>
        <rFont val="Tahoma"/>
        <family val="2"/>
      </rPr>
      <t xml:space="preserve"> جدول 1.4.2, 1.4.6, 1.4.10  </t>
    </r>
    <r>
      <rPr>
        <b/>
        <sz val="11"/>
        <color indexed="63"/>
        <rFont val="Tahoma"/>
        <family val="2"/>
      </rPr>
      <t xml:space="preserve">إحصاءات التحارة السلعية غير النفطية عبر منافذ إمارة أبوظبي حسب أقسام النظام المنسق </t>
    </r>
  </si>
  <si>
    <r>
      <rPr>
        <b/>
        <sz val="11"/>
        <color indexed="52"/>
        <rFont val="Tahoma"/>
        <family val="2"/>
      </rPr>
      <t>Table 1.4.2 , 1.4.6, 1.4.10</t>
    </r>
    <r>
      <rPr>
        <b/>
        <sz val="11"/>
        <color indexed="8"/>
        <rFont val="Tahoma"/>
        <family val="2"/>
      </rPr>
      <t xml:space="preserve">  Statistics of foreign trade through the ports of Abu Dhabi Emirate by sections of the Harmonized System (HS) </t>
    </r>
  </si>
  <si>
    <t>Impots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</si>
  <si>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</si>
  <si>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</si>
  <si>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</si>
  <si>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</si>
  <si>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</si>
  <si>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</si>
  <si>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</si>
  <si>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</si>
  <si>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</si>
  <si>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</si>
  <si>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</si>
  <si>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</si>
  <si>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</si>
  <si>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</si>
  <si>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</si>
  <si>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</si>
  <si>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</si>
  <si>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</si>
  <si>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Arms and ammunition, parts thereof</t>
  </si>
  <si>
    <t>Miscellaneous manufactured articles</t>
  </si>
  <si>
    <t>Works of art, collectors' pieces and antiques</t>
  </si>
  <si>
    <t>Imports Total</t>
  </si>
  <si>
    <t>Non-oil expots</t>
  </si>
  <si>
    <t>Non-oil expots Total</t>
  </si>
  <si>
    <t>Re-exports Total</t>
  </si>
  <si>
    <r>
      <rPr>
        <b/>
        <sz val="11"/>
        <color indexed="52"/>
        <rFont val="Tahoma"/>
        <family val="2"/>
      </rPr>
      <t xml:space="preserve"> جدول 1.4.3, 1.4.7, 1.4.11  </t>
    </r>
    <r>
      <rPr>
        <b/>
        <sz val="11"/>
        <color indexed="63"/>
        <rFont val="Tahoma"/>
        <family val="2"/>
      </rPr>
      <t xml:space="preserve">إحصاءات التجارة الخارجية السلعية غير النفطية عبر منافذ إمارة أبوظبي حسب القارة </t>
    </r>
  </si>
  <si>
    <r>
      <rPr>
        <b/>
        <sz val="11"/>
        <color indexed="52"/>
        <rFont val="Tahoma"/>
        <family val="2"/>
      </rPr>
      <t>Table 1.4.3 , 1.4.7, 1.4.11</t>
    </r>
    <r>
      <rPr>
        <b/>
        <sz val="11"/>
        <color indexed="8"/>
        <rFont val="Tahoma"/>
        <family val="2"/>
      </rPr>
      <t xml:space="preserve">  Statistics of foreign trade through the ports of Abu Dhabi Emirate by continent </t>
    </r>
  </si>
  <si>
    <t>Africa</t>
  </si>
  <si>
    <t>Asia</t>
  </si>
  <si>
    <t>Australia and Oceania</t>
  </si>
  <si>
    <t>Northern America</t>
  </si>
  <si>
    <t>Impots Total</t>
  </si>
  <si>
    <t>Non-oil exports Total</t>
  </si>
  <si>
    <r>
      <rPr>
        <b/>
        <sz val="11"/>
        <color indexed="52"/>
        <rFont val="Tahoma"/>
        <family val="2"/>
      </rPr>
      <t xml:space="preserve"> جدول 1.4.4, 1.4.8, 1.4.12 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 xml:space="preserve"> أهم الشركاء التجاريين للتجارة الخارجية عبر منافذ إمارة أبوظبي </t>
    </r>
  </si>
  <si>
    <t>يرجى العلم بأن الدول تختلف من ربع لربع</t>
  </si>
  <si>
    <r>
      <rPr>
        <b/>
        <sz val="11"/>
        <color indexed="52"/>
        <rFont val="Tahoma"/>
        <family val="2"/>
      </rPr>
      <t>Table 1.4.4 , 1.4.8, 1.4.12</t>
    </r>
    <r>
      <rPr>
        <b/>
        <sz val="11"/>
        <color indexed="8"/>
        <rFont val="Tahoma"/>
        <family val="2"/>
      </rPr>
      <t xml:space="preserve">  Top trade partners through the ports of Abu Dhabi Emirate by continent</t>
    </r>
  </si>
  <si>
    <t>United States of America</t>
  </si>
  <si>
    <t>Saudi Arabia</t>
  </si>
  <si>
    <t>Japan</t>
  </si>
  <si>
    <t>France</t>
  </si>
  <si>
    <t>China</t>
  </si>
  <si>
    <t>India</t>
  </si>
  <si>
    <t>Congo</t>
  </si>
  <si>
    <t>United Kingdom</t>
  </si>
  <si>
    <t>Germany</t>
  </si>
  <si>
    <t>استراليا</t>
  </si>
  <si>
    <t>Oman</t>
  </si>
  <si>
    <t>Netherlands</t>
  </si>
  <si>
    <t>Egypt</t>
  </si>
  <si>
    <t>Kuwait</t>
  </si>
  <si>
    <t>Kingdom of Bahrain</t>
  </si>
  <si>
    <t>باكستان</t>
  </si>
  <si>
    <t>Pakistan</t>
  </si>
  <si>
    <t>Jordan</t>
  </si>
  <si>
    <r>
      <rPr>
        <b/>
        <sz val="11"/>
        <color indexed="52"/>
        <rFont val="Tahoma"/>
        <family val="2"/>
      </rPr>
      <t xml:space="preserve"> جدول 1.4.5, 1.4.9, 1.4.13 </t>
    </r>
    <r>
      <rPr>
        <b/>
        <sz val="11"/>
        <color indexed="63"/>
        <rFont val="Tahoma"/>
        <family val="2"/>
      </rPr>
      <t xml:space="preserve">إحصاءات التجارة الخارجية عبر منافذ إمارة ابوظبي حسب الفئات الاقتصادية الواسعة (BEC) </t>
    </r>
  </si>
  <si>
    <r>
      <rPr>
        <b/>
        <sz val="11"/>
        <color indexed="52"/>
        <rFont val="Tahoma"/>
        <family val="2"/>
      </rPr>
      <t>Table 1.4.5 , 1.4.9, 1.4.13</t>
    </r>
    <r>
      <rPr>
        <b/>
        <sz val="11"/>
        <color indexed="8"/>
        <rFont val="Tahoma"/>
        <family val="2"/>
      </rPr>
      <t xml:space="preserve">  Top trade partners through the ports of Abu Dhabi Emirate by Broad Economic Categories (BEC) </t>
    </r>
  </si>
  <si>
    <t>Industrial supplies n.e.s.</t>
  </si>
  <si>
    <t>Fuels and lubricants</t>
  </si>
  <si>
    <t>Capital goods (except transport equipment), and parts and accessories thereof</t>
  </si>
  <si>
    <t>Transport equipment, and parts and accessories thereof</t>
  </si>
  <si>
    <t>Consumer goods not elsewhere specified</t>
  </si>
  <si>
    <t>Goods n.e.s.</t>
  </si>
  <si>
    <t>n.e.s. denotes ‘not elsewhere specified’</t>
  </si>
  <si>
    <r>
      <rPr>
        <b/>
        <sz val="11"/>
        <color rgb="FF106169"/>
        <rFont val="Tahoma"/>
        <family val="2"/>
      </rPr>
      <t>Table 1.3.3</t>
    </r>
    <r>
      <rPr>
        <b/>
        <sz val="11"/>
        <color rgb="FF595959"/>
        <rFont val="Tahoma"/>
        <family val="2"/>
      </rPr>
      <t xml:space="preserve">  Number of Residential Units</t>
    </r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</si>
  <si>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 for the Second Quarter of 2018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</si>
  <si>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Rainfall Statistics by Region for the Second Quarter of 2018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</si>
  <si>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 for the Second Quarter of 2018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</si>
  <si>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 for the Second Quarter of 2018</t>
    </r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</si>
  <si>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 for the Second Quarter of 2018</t>
    </r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</si>
  <si>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 for the Second Quarter of 2018</t>
    </r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</si>
  <si>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</si>
  <si>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</si>
  <si>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</si>
  <si>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</si>
  <si>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</si>
  <si>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</si>
  <si>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Table title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</si>
  <si>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</si>
  <si>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</si>
  <si>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</si>
  <si>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</si>
  <si>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</si>
  <si>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</si>
  <si>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</si>
  <si>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التسلسل / Sequence</t>
  </si>
  <si>
    <t>ملاحظات / Notes</t>
  </si>
  <si>
    <t>Second quarter 2018</t>
  </si>
  <si>
    <t>جداول النشرة الإحصائية ربع السنوية</t>
  </si>
  <si>
    <t>الأرقام القياسيه حسب النشاط</t>
  </si>
  <si>
    <t>Schools by Region</t>
  </si>
  <si>
    <t>Schools by Sector</t>
  </si>
  <si>
    <t>Pupils by Region</t>
  </si>
  <si>
    <t>Pupils by Sector</t>
  </si>
  <si>
    <t>Pupils by Gender</t>
  </si>
  <si>
    <t xml:space="preserve"> Teachers by Region</t>
  </si>
  <si>
    <t>Teachers by Sector</t>
  </si>
  <si>
    <t>Teachers by Gender</t>
  </si>
  <si>
    <t xml:space="preserve"> Gross Domestic Product by sectors at current and constant prices</t>
  </si>
  <si>
    <t xml:space="preserve"> Producer Price Index</t>
  </si>
  <si>
    <t>Industrial Production Index (IPI)</t>
  </si>
  <si>
    <t>Construction Cost Index</t>
  </si>
  <si>
    <t xml:space="preserve"> Relative change in prices of major groups of building materials</t>
  </si>
  <si>
    <t>Monthly Consumer Price Index</t>
  </si>
  <si>
    <t>Number of Permits Issued by Building Usage and Region</t>
  </si>
  <si>
    <t>Number of Buildings Completion by Type of Usage</t>
  </si>
  <si>
    <t>Occupancy rate in Hotel Establishments</t>
  </si>
  <si>
    <t xml:space="preserve">Guests of Hotel Establishments by nationality </t>
  </si>
  <si>
    <t xml:space="preserve">Air Passengers Arrivals and Departures by Region </t>
  </si>
  <si>
    <t>Air Transport of Goods by Airport</t>
  </si>
  <si>
    <t>Key Statistics of the Abu Dhabi Securities Market</t>
  </si>
  <si>
    <t>Banks Statistics</t>
  </si>
  <si>
    <t xml:space="preserve"> Statistics of foreign trade through the ports of Abu Dhabi Emirate</t>
  </si>
  <si>
    <t>Non-oil exports through the ports of Abu Dhabi Emirate by sections of the Harmonized System (HS)</t>
  </si>
  <si>
    <t xml:space="preserve">Non-oil exports through the ports of Abu Dhabi Emirate by continent </t>
  </si>
  <si>
    <t xml:space="preserve"> Top trade partners through the ports of Abu Dhabi Emirate by continen (non-oil exports)</t>
  </si>
  <si>
    <t>Non-oil exports through the ports of Abu Dhabi Emirate by Broad Economic Categories (BEC)</t>
  </si>
  <si>
    <t>Re-exports through the ports of Abu Dhabi Emirate by sections of the Harmonized System (HS)</t>
  </si>
  <si>
    <t xml:space="preserve">Re-exports through the ports of Abu Dhabi Emirate by continent </t>
  </si>
  <si>
    <t>Top trade partners through the ports of Abu Dhabi Emirate (re-exports)</t>
  </si>
  <si>
    <t>Re-exports through the ports of Abu Dhabi Emirate by Broad Economic Categories (BEC)</t>
  </si>
  <si>
    <t>Imports through the ports of Abu Dhabi Emirate by sections of the Harmonized System (HS)</t>
  </si>
  <si>
    <t xml:space="preserve">Imports through the ports of Abu Dhabi Emirate by continent </t>
  </si>
  <si>
    <t>Top trade partners through the ports of Abu Dhabi Emirate (imports)</t>
  </si>
  <si>
    <t>imports through the ports of Abu Dhabi Emirate by Broad Economic Categories (BEC)</t>
  </si>
  <si>
    <r>
      <t>ربع 2</t>
    </r>
    <r>
      <rPr>
        <b/>
        <sz val="11"/>
        <color theme="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</t>
    </r>
    <r>
      <rPr>
        <b/>
        <sz val="11"/>
        <color theme="0"/>
        <rFont val="Tahoma"/>
        <family val="2"/>
      </rPr>
      <t>*</t>
    </r>
    <r>
      <rPr>
        <b/>
        <sz val="10"/>
        <color theme="0"/>
        <rFont val="Tahoma"/>
        <family val="2"/>
      </rPr>
      <t>Q 2</t>
    </r>
  </si>
  <si>
    <t>ملاحظة: بيانات قابلة للتحديث</t>
  </si>
  <si>
    <t>Note: Updatable data</t>
  </si>
  <si>
    <r>
      <t>ربع 1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</si>
  <si>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</si>
  <si>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r>
      <t>ربع 3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3</t>
    </r>
  </si>
  <si>
    <r>
      <t>ربع 4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4</t>
    </r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</si>
  <si>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</si>
  <si>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2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</si>
  <si>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</si>
  <si>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</si>
  <si>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</si>
  <si>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</si>
  <si>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r>
      <t>ربع 4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4</t>
    </r>
  </si>
  <si>
    <t>*** ملاحظة: البيانات غير متوفرة من المصدر</t>
  </si>
  <si>
    <t>*** Note: Data unavailable from source</t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</si>
  <si>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1.3.9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</si>
  <si>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1.3.9  </t>
    </r>
    <r>
      <rPr>
        <b/>
        <sz val="11"/>
        <color rgb="FF595959"/>
        <rFont val="Tahoma"/>
        <family val="2"/>
      </rPr>
      <t>Banks Statistics</t>
    </r>
  </si>
  <si>
    <r>
      <rPr>
        <b/>
        <sz val="11"/>
        <color rgb="FF105663"/>
        <rFont val="Tahoma"/>
        <family val="2"/>
      </rPr>
      <t>جدول 1.3.8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أهم احصاءات سوق ابوظبي للاوراق المالية 
    </t>
    </r>
  </si>
  <si>
    <r>
      <rPr>
        <b/>
        <sz val="11"/>
        <color rgb="FF106169"/>
        <rFont val="Tahoma"/>
        <family val="2"/>
      </rPr>
      <t xml:space="preserve">Table 1.3.8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</si>
  <si>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105663"/>
        <rFont val="Tahoma"/>
        <family val="2"/>
      </rPr>
      <t xml:space="preserve"> جدول 1.3.7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</si>
  <si>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r>
      <t xml:space="preserve"> Table 1.3.7 </t>
    </r>
    <r>
      <rPr>
        <b/>
        <sz val="11"/>
        <color rgb="FF595959"/>
        <rFont val="Tahoma"/>
        <family val="2"/>
      </rPr>
      <t xml:space="preserve"> Air Transport of Goods by Airport</t>
    </r>
  </si>
  <si>
    <t>Quarterly statistical bulletin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</si>
</sst>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</numFmts>
  <fonts count="8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1"/>
      <color rgb="FF626262"/>
      <name val="Calibri"/>
      <family val="2"/>
      <scheme val="minor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sz val="8"/>
      <color rgb="FFFF0000"/>
      <name val="Tahoma"/>
      <family val="2"/>
    </font>
    <font>
      <b/>
      <sz val="8"/>
      <color rgb="FF405456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0"/>
      <color theme="1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b/>
      <sz val="11"/>
      <color rgb="FF105663"/>
      <name val="Calibri"/>
      <family val="2"/>
      <scheme val="minor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626262"/>
      <name val="Tahoma"/>
      <family val="2"/>
    </font>
    <font>
      <b/>
      <sz val="11"/>
      <name val="Tahoma"/>
      <family val="2"/>
    </font>
    <font>
      <b/>
      <sz val="10"/>
      <color rgb="FF626262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rgb="FF6E91A8"/>
      <name val="Tahoma"/>
      <family val="2"/>
    </font>
    <font>
      <sz val="9"/>
      <color rgb="FFC0000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11"/>
      <color theme="0"/>
      <name val="Tahoma"/>
      <family val="2"/>
    </font>
    <font>
      <sz val="8"/>
      <color rgb="FFFF0000"/>
      <name val="Arial"/>
      <family val="2"/>
    </font>
    <font>
      <sz val="10"/>
      <color rgb="FF595959"/>
      <name val="Tohama"/>
    </font>
    <font>
      <sz val="9"/>
      <color theme="1" tint="0.34998626667073579"/>
      <name val="Tahoma"/>
      <family val="2"/>
    </font>
    <font>
      <sz val="9"/>
      <color theme="1" tint="0.34998626667073579"/>
      <name val="Calibri"/>
      <family val="2"/>
      <scheme val="minor"/>
    </font>
    <font>
      <b/>
      <sz val="9"/>
      <color rgb="FF595959"/>
      <name val="Tahoma"/>
      <family val="2"/>
    </font>
    <font>
      <sz val="10"/>
      <color rgb="FFFF0000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b/>
      <sz val="11"/>
      <color rgb="FF106169"/>
      <name val="Tahoma"/>
      <family val="2"/>
    </font>
    <font>
      <b/>
      <sz val="9"/>
      <color rgb="FF106169"/>
      <name val="Tahoma"/>
      <family val="2"/>
    </font>
    <font>
      <b/>
      <sz val="10"/>
      <color rgb="FF106169"/>
      <name val="Tahoma"/>
      <family val="2"/>
    </font>
    <font>
      <sz val="12"/>
      <color theme="10"/>
      <name val="Calibri"/>
      <family val="2"/>
      <scheme val="minor"/>
    </font>
    <font>
      <b/>
      <sz val="10"/>
      <color indexed="60"/>
      <name val="Tahoma"/>
      <family val="2"/>
    </font>
    <font>
      <b/>
      <sz val="10"/>
      <color indexed="9"/>
      <name val="Tahoma"/>
      <family val="2"/>
    </font>
    <font>
      <b/>
      <sz val="11"/>
      <color rgb="FFFFFFFF"/>
      <name val="Arial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105663"/>
      </top>
      <bottom/>
      <diagonal/>
    </border>
    <border>
      <left/>
      <right/>
      <top style="thin">
        <color rgb="FFD6A46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medium">
        <color rgb="FF6E91A8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18" fillId="0" borderId="0">
      <alignment horizontal="right" vertical="center" readingOrder="2"/>
    </xf>
    <xf numFmtId="0" fontId="18" fillId="0" borderId="0" applyBorder="0">
      <alignment horizontal="right" vertical="center" wrapText="1" readingOrder="2"/>
    </xf>
    <xf numFmtId="49" fontId="55" fillId="0" borderId="0">
      <alignment horizontal="left" vertical="center" readingOrder="1"/>
    </xf>
    <xf numFmtId="0" fontId="56" fillId="0" borderId="0">
      <alignment horizontal="left" vertical="center" readingOrder="1"/>
    </xf>
    <xf numFmtId="0" fontId="64" fillId="0" borderId="0"/>
    <xf numFmtId="43" fontId="3" fillId="0" borderId="0" applyFont="0" applyFill="0" applyBorder="0" applyAlignment="0" applyProtection="0"/>
  </cellStyleXfs>
  <cellXfs count="425">
    <xf numFmtId="0" fontId="0" fillId="0" borderId="0" xfId="0"/>
    <xf numFmtId="0" fontId="0" fillId="0" borderId="0" xfId="0" applyBorder="1"/>
    <xf numFmtId="0" fontId="22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9" fillId="0" borderId="0" xfId="0" applyFont="1"/>
    <xf numFmtId="0" fontId="28" fillId="0" borderId="1" xfId="0" applyFont="1" applyBorder="1" applyAlignment="1">
      <alignment vertical="center" wrapText="1" readingOrder="2"/>
    </xf>
    <xf numFmtId="0" fontId="29" fillId="0" borderId="1" xfId="0" applyFont="1" applyBorder="1" applyAlignment="1">
      <alignment vertical="center" wrapText="1" readingOrder="2"/>
    </xf>
    <xf numFmtId="0" fontId="21" fillId="0" borderId="0" xfId="0" applyFont="1" applyAlignment="1">
      <alignment horizontal="right" vertical="center" readingOrder="2"/>
    </xf>
    <xf numFmtId="0" fontId="26" fillId="2" borderId="0" xfId="0" applyFont="1" applyFill="1" applyBorder="1" applyAlignment="1">
      <alignment horizontal="right"/>
    </xf>
    <xf numFmtId="0" fontId="32" fillId="0" borderId="0" xfId="0" applyFont="1" applyBorder="1" applyAlignment="1"/>
    <xf numFmtId="2" fontId="11" fillId="5" borderId="2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wrapText="1"/>
    </xf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" fontId="7" fillId="0" borderId="0" xfId="0" applyNumberFormat="1" applyFont="1" applyBorder="1"/>
    <xf numFmtId="0" fontId="19" fillId="0" borderId="0" xfId="0" applyFont="1" applyAlignment="1">
      <alignment horizontal="justify" vertical="center" readingOrder="2"/>
    </xf>
    <xf numFmtId="0" fontId="20" fillId="0" borderId="0" xfId="0" applyFont="1" applyAlignment="1">
      <alignment horizontal="justify" vertical="center" readingOrder="2"/>
    </xf>
    <xf numFmtId="1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5" fillId="0" borderId="0" xfId="0" applyNumberFormat="1" applyFont="1"/>
    <xf numFmtId="3" fontId="25" fillId="0" borderId="0" xfId="0" applyNumberFormat="1" applyFont="1" applyBorder="1" applyAlignment="1">
      <alignment wrapText="1"/>
    </xf>
    <xf numFmtId="1" fontId="23" fillId="0" borderId="5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wrapText="1"/>
    </xf>
    <xf numFmtId="1" fontId="26" fillId="2" borderId="0" xfId="0" applyNumberFormat="1" applyFont="1" applyFill="1" applyBorder="1" applyAlignment="1">
      <alignment horizontal="right"/>
    </xf>
    <xf numFmtId="0" fontId="27" fillId="2" borderId="0" xfId="0" applyFont="1" applyFill="1" applyBorder="1"/>
    <xf numFmtId="0" fontId="27" fillId="2" borderId="0" xfId="0" applyFont="1" applyFill="1"/>
    <xf numFmtId="0" fontId="26" fillId="2" borderId="0" xfId="0" applyFont="1" applyFill="1" applyBorder="1"/>
    <xf numFmtId="0" fontId="22" fillId="0" borderId="0" xfId="0" applyFont="1" applyAlignment="1">
      <alignment horizontal="justify" vertical="center" readingOrder="2"/>
    </xf>
    <xf numFmtId="1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3" fontId="27" fillId="0" borderId="0" xfId="0" applyNumberFormat="1" applyFont="1" applyBorder="1" applyAlignment="1">
      <alignment wrapText="1"/>
    </xf>
    <xf numFmtId="1" fontId="21" fillId="0" borderId="5" xfId="0" applyNumberFormat="1" applyFont="1" applyBorder="1" applyAlignment="1">
      <alignment horizontal="right"/>
    </xf>
    <xf numFmtId="3" fontId="27" fillId="0" borderId="5" xfId="0" applyNumberFormat="1" applyFont="1" applyBorder="1" applyAlignment="1">
      <alignment wrapText="1"/>
    </xf>
    <xf numFmtId="0" fontId="7" fillId="0" borderId="6" xfId="0" applyFont="1" applyBorder="1"/>
    <xf numFmtId="0" fontId="22" fillId="0" borderId="6" xfId="0" applyFont="1" applyBorder="1"/>
    <xf numFmtId="0" fontId="33" fillId="0" borderId="0" xfId="0" applyFont="1" applyBorder="1" applyAlignment="1">
      <alignment horizontal="right" vertical="center" readingOrder="2"/>
    </xf>
    <xf numFmtId="3" fontId="7" fillId="0" borderId="0" xfId="0" applyNumberFormat="1" applyFont="1" applyBorder="1"/>
    <xf numFmtId="0" fontId="26" fillId="2" borderId="9" xfId="0" applyFont="1" applyFill="1" applyBorder="1"/>
    <xf numFmtId="3" fontId="26" fillId="2" borderId="9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2" fontId="11" fillId="8" borderId="2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right"/>
    </xf>
    <xf numFmtId="1" fontId="21" fillId="0" borderId="11" xfId="0" applyNumberFormat="1" applyFont="1" applyBorder="1" applyAlignment="1">
      <alignment horizontal="right"/>
    </xf>
    <xf numFmtId="3" fontId="25" fillId="0" borderId="11" xfId="0" applyNumberFormat="1" applyFont="1" applyBorder="1"/>
    <xf numFmtId="1" fontId="39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1" fontId="18" fillId="0" borderId="11" xfId="0" applyNumberFormat="1" applyFont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" fontId="26" fillId="0" borderId="0" xfId="0" applyNumberFormat="1" applyFont="1" applyFill="1" applyBorder="1" applyAlignment="1">
      <alignment horizontal="right"/>
    </xf>
    <xf numFmtId="1" fontId="39" fillId="0" borderId="0" xfId="0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horizontal="right"/>
    </xf>
    <xf numFmtId="3" fontId="17" fillId="2" borderId="12" xfId="0" applyNumberFormat="1" applyFont="1" applyFill="1" applyBorder="1" applyAlignment="1">
      <alignment horizontal="right"/>
    </xf>
    <xf numFmtId="3" fontId="17" fillId="2" borderId="12" xfId="0" applyNumberFormat="1" applyFont="1" applyFill="1" applyBorder="1"/>
    <xf numFmtId="3" fontId="17" fillId="2" borderId="0" xfId="0" applyNumberFormat="1" applyFont="1" applyFill="1" applyBorder="1"/>
    <xf numFmtId="1" fontId="17" fillId="0" borderId="0" xfId="0" applyNumberFormat="1" applyFont="1" applyFill="1" applyBorder="1" applyAlignment="1">
      <alignment horizontal="right"/>
    </xf>
    <xf numFmtId="3" fontId="27" fillId="0" borderId="0" xfId="0" applyNumberFormat="1" applyFont="1"/>
    <xf numFmtId="167" fontId="27" fillId="0" borderId="0" xfId="0" applyNumberFormat="1" applyFont="1"/>
    <xf numFmtId="165" fontId="27" fillId="0" borderId="0" xfId="6" applyNumberFormat="1" applyFont="1"/>
    <xf numFmtId="0" fontId="41" fillId="0" borderId="1" xfId="0" applyFont="1" applyBorder="1" applyAlignment="1">
      <alignment vertical="center" wrapText="1" readingOrder="2"/>
    </xf>
    <xf numFmtId="49" fontId="12" fillId="0" borderId="0" xfId="0" applyNumberFormat="1" applyFont="1" applyFill="1" applyBorder="1" applyAlignment="1">
      <alignment horizontal="right" vertical="center" wrapText="1"/>
    </xf>
    <xf numFmtId="49" fontId="30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readingOrder="2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167" fontId="1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right" vertical="center"/>
    </xf>
    <xf numFmtId="167" fontId="18" fillId="0" borderId="11" xfId="0" applyNumberFormat="1" applyFont="1" applyBorder="1" applyAlignment="1">
      <alignment vertical="center"/>
    </xf>
    <xf numFmtId="0" fontId="27" fillId="0" borderId="0" xfId="6" applyNumberFormat="1" applyFont="1"/>
    <xf numFmtId="164" fontId="23" fillId="0" borderId="0" xfId="0" applyNumberFormat="1" applyFont="1" applyBorder="1"/>
    <xf numFmtId="164" fontId="23" fillId="0" borderId="11" xfId="0" applyNumberFormat="1" applyFont="1" applyBorder="1"/>
    <xf numFmtId="49" fontId="26" fillId="0" borderId="0" xfId="0" applyNumberFormat="1" applyFont="1" applyFill="1" applyBorder="1" applyAlignment="1">
      <alignment horizontal="center" vertical="center" wrapText="1"/>
    </xf>
    <xf numFmtId="3" fontId="25" fillId="0" borderId="13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3" fontId="18" fillId="0" borderId="0" xfId="8" applyNumberFormat="1" applyFont="1" applyFill="1" applyBorder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7" fillId="2" borderId="0" xfId="0" applyFont="1" applyFill="1" applyBorder="1" applyAlignment="1">
      <alignment vertical="center"/>
    </xf>
    <xf numFmtId="167" fontId="17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167" fontId="2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right" vertical="center"/>
    </xf>
    <xf numFmtId="167" fontId="21" fillId="0" borderId="0" xfId="0" applyNumberFormat="1" applyFont="1" applyBorder="1" applyAlignment="1">
      <alignment vertical="center"/>
    </xf>
    <xf numFmtId="0" fontId="26" fillId="2" borderId="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right" vertical="center"/>
    </xf>
    <xf numFmtId="167" fontId="26" fillId="2" borderId="11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1" fontId="26" fillId="2" borderId="0" xfId="0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1" fontId="26" fillId="2" borderId="11" xfId="0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167" fontId="21" fillId="0" borderId="0" xfId="0" applyNumberFormat="1" applyFont="1" applyBorder="1" applyAlignment="1">
      <alignment horizontal="right" vertical="center"/>
    </xf>
    <xf numFmtId="1" fontId="17" fillId="2" borderId="11" xfId="0" applyNumberFormat="1" applyFont="1" applyFill="1" applyBorder="1" applyAlignment="1">
      <alignment vertical="center"/>
    </xf>
    <xf numFmtId="167" fontId="17" fillId="2" borderId="11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1" fillId="10" borderId="2" xfId="0" applyFont="1" applyFill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right" vertical="center" indent="1"/>
    </xf>
    <xf numFmtId="3" fontId="21" fillId="0" borderId="0" xfId="0" applyNumberFormat="1" applyFont="1" applyBorder="1" applyAlignment="1">
      <alignment horizontal="right"/>
    </xf>
    <xf numFmtId="3" fontId="26" fillId="2" borderId="9" xfId="0" applyNumberFormat="1" applyFont="1" applyFill="1" applyBorder="1" applyAlignment="1">
      <alignment horizontal="right"/>
    </xf>
    <xf numFmtId="0" fontId="20" fillId="0" borderId="0" xfId="0" applyFont="1" applyAlignment="1">
      <alignment vertical="center" wrapText="1"/>
    </xf>
    <xf numFmtId="3" fontId="25" fillId="0" borderId="0" xfId="0" applyNumberFormat="1" applyFont="1" applyBorder="1" applyAlignment="1">
      <alignment horizontal="center" wrapText="1"/>
    </xf>
    <xf numFmtId="0" fontId="0" fillId="0" borderId="0" xfId="0" applyFill="1"/>
    <xf numFmtId="0" fontId="19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5" fillId="0" borderId="0" xfId="0" applyFont="1" applyAlignment="1">
      <alignment horizontal="right" vertical="center" readingOrder="2"/>
    </xf>
    <xf numFmtId="3" fontId="46" fillId="0" borderId="0" xfId="0" applyNumberFormat="1" applyFont="1" applyFill="1" applyBorder="1" applyAlignment="1">
      <alignment horizontal="center" vertical="center" readingOrder="2"/>
    </xf>
    <xf numFmtId="0" fontId="20" fillId="0" borderId="0" xfId="0" applyFont="1" applyAlignment="1">
      <alignment horizontal="right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right" vertical="center"/>
    </xf>
    <xf numFmtId="1" fontId="12" fillId="0" borderId="11" xfId="0" applyNumberFormat="1" applyFont="1" applyBorder="1" applyAlignment="1">
      <alignment horizontal="right"/>
    </xf>
    <xf numFmtId="3" fontId="23" fillId="0" borderId="0" xfId="0" applyNumberFormat="1" applyFont="1" applyFill="1" applyBorder="1"/>
    <xf numFmtId="3" fontId="25" fillId="0" borderId="0" xfId="0" applyNumberFormat="1" applyFont="1" applyFill="1"/>
    <xf numFmtId="168" fontId="0" fillId="0" borderId="0" xfId="0" applyNumberFormat="1"/>
    <xf numFmtId="0" fontId="47" fillId="0" borderId="0" xfId="0" applyFont="1"/>
    <xf numFmtId="3" fontId="27" fillId="0" borderId="0" xfId="0" applyNumberFormat="1" applyFont="1" applyFill="1" applyBorder="1" applyAlignment="1">
      <alignment wrapText="1"/>
    </xf>
    <xf numFmtId="3" fontId="27" fillId="0" borderId="13" xfId="0" applyNumberFormat="1" applyFont="1" applyBorder="1" applyAlignment="1">
      <alignment wrapText="1"/>
    </xf>
    <xf numFmtId="3" fontId="27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vertical="center" wrapText="1" readingOrder="2"/>
    </xf>
    <xf numFmtId="0" fontId="18" fillId="0" borderId="0" xfId="9" applyFont="1" applyFill="1" applyBorder="1">
      <alignment horizontal="right" vertical="center" wrapText="1"/>
    </xf>
    <xf numFmtId="167" fontId="18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 readingOrder="2"/>
    </xf>
    <xf numFmtId="167" fontId="0" fillId="0" borderId="0" xfId="0" applyNumberFormat="1" applyAlignment="1">
      <alignment vertical="center"/>
    </xf>
    <xf numFmtId="167" fontId="21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 readingOrder="2"/>
    </xf>
    <xf numFmtId="0" fontId="11" fillId="11" borderId="0" xfId="0" applyFont="1" applyFill="1" applyBorder="1" applyAlignment="1">
      <alignment vertical="center"/>
    </xf>
    <xf numFmtId="0" fontId="0" fillId="11" borderId="0" xfId="0" applyFill="1" applyBorder="1"/>
    <xf numFmtId="0" fontId="50" fillId="0" borderId="0" xfId="0" applyFont="1" applyFill="1" applyAlignment="1">
      <alignment horizontal="right" vertical="center"/>
    </xf>
    <xf numFmtId="0" fontId="0" fillId="0" borderId="0" xfId="0"/>
    <xf numFmtId="0" fontId="50" fillId="0" borderId="0" xfId="0" applyFont="1" applyFill="1" applyAlignment="1">
      <alignment vertical="center"/>
    </xf>
    <xf numFmtId="3" fontId="21" fillId="0" borderId="0" xfId="0" applyNumberFormat="1" applyFont="1" applyBorder="1" applyAlignment="1">
      <alignment vertical="center" readingOrder="2"/>
    </xf>
    <xf numFmtId="3" fontId="26" fillId="2" borderId="7" xfId="0" applyNumberFormat="1" applyFont="1" applyFill="1" applyBorder="1" applyAlignment="1">
      <alignment vertical="center" readingOrder="2"/>
    </xf>
    <xf numFmtId="3" fontId="21" fillId="0" borderId="0" xfId="0" applyNumberFormat="1" applyFont="1" applyBorder="1" applyAlignment="1">
      <alignment horizontal="right" vertical="center"/>
    </xf>
    <xf numFmtId="3" fontId="26" fillId="2" borderId="7" xfId="0" applyNumberFormat="1" applyFont="1" applyFill="1" applyBorder="1" applyAlignment="1">
      <alignment horizontal="right" vertical="center"/>
    </xf>
    <xf numFmtId="3" fontId="26" fillId="2" borderId="7" xfId="0" applyNumberFormat="1" applyFont="1" applyFill="1" applyBorder="1" applyAlignment="1">
      <alignment horizontal="right" vertical="center" readingOrder="2"/>
    </xf>
    <xf numFmtId="0" fontId="12" fillId="2" borderId="0" xfId="0" applyFont="1" applyFill="1" applyBorder="1" applyAlignment="1">
      <alignment horizontal="right"/>
    </xf>
    <xf numFmtId="164" fontId="21" fillId="2" borderId="0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4" fontId="19" fillId="0" borderId="13" xfId="0" applyNumberFormat="1" applyFont="1" applyFill="1" applyBorder="1" applyAlignment="1">
      <alignment vertical="center" wrapText="1"/>
    </xf>
    <xf numFmtId="3" fontId="21" fillId="0" borderId="0" xfId="0" applyNumberFormat="1" applyFont="1" applyBorder="1" applyAlignment="1">
      <alignment horizontal="center"/>
    </xf>
    <xf numFmtId="3" fontId="26" fillId="2" borderId="9" xfId="0" applyNumberFormat="1" applyFont="1" applyFill="1" applyBorder="1" applyAlignment="1">
      <alignment horizontal="center"/>
    </xf>
    <xf numFmtId="3" fontId="21" fillId="0" borderId="0" xfId="0" applyNumberFormat="1" applyFont="1" applyFill="1" applyBorder="1"/>
    <xf numFmtId="0" fontId="56" fillId="0" borderId="0" xfId="11" applyAlignment="1">
      <alignment horizontal="left" vertical="center" readingOrder="1"/>
    </xf>
    <xf numFmtId="0" fontId="14" fillId="0" borderId="0" xfId="0" applyFont="1" applyAlignment="1">
      <alignment horizontal="left" vertical="center" wrapText="1"/>
    </xf>
    <xf numFmtId="49" fontId="26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/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64" fontId="27" fillId="0" borderId="0" xfId="0" applyNumberFormat="1" applyFont="1" applyAlignment="1"/>
    <xf numFmtId="164" fontId="27" fillId="0" borderId="0" xfId="0" applyNumberFormat="1" applyFont="1"/>
    <xf numFmtId="49" fontId="26" fillId="2" borderId="0" xfId="0" applyNumberFormat="1" applyFont="1" applyFill="1" applyBorder="1" applyAlignment="1">
      <alignment horizontal="right" vertical="center"/>
    </xf>
    <xf numFmtId="49" fontId="30" fillId="2" borderId="0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164" fontId="21" fillId="0" borderId="13" xfId="0" applyNumberFormat="1" applyFont="1" applyBorder="1" applyAlignment="1">
      <alignment horizontal="right"/>
    </xf>
    <xf numFmtId="164" fontId="27" fillId="0" borderId="13" xfId="0" applyNumberFormat="1" applyFont="1" applyBorder="1" applyAlignment="1">
      <alignment horizontal="right"/>
    </xf>
    <xf numFmtId="164" fontId="21" fillId="0" borderId="13" xfId="0" applyNumberFormat="1" applyFont="1" applyBorder="1" applyAlignment="1">
      <alignment horizontal="left"/>
    </xf>
    <xf numFmtId="164" fontId="0" fillId="0" borderId="0" xfId="0" applyNumberFormat="1" applyBorder="1"/>
    <xf numFmtId="0" fontId="22" fillId="0" borderId="6" xfId="0" applyFont="1" applyBorder="1" applyAlignment="1">
      <alignment horizontal="left"/>
    </xf>
    <xf numFmtId="164" fontId="27" fillId="0" borderId="0" xfId="0" applyNumberFormat="1" applyFont="1" applyBorder="1" applyAlignment="1"/>
    <xf numFmtId="164" fontId="27" fillId="0" borderId="0" xfId="0" applyNumberFormat="1" applyFont="1" applyBorder="1"/>
    <xf numFmtId="164" fontId="27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27" fillId="0" borderId="0" xfId="0" applyNumberFormat="1" applyFont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164" fontId="27" fillId="0" borderId="0" xfId="0" applyNumberFormat="1" applyFont="1" applyFill="1" applyAlignment="1">
      <alignment horizontal="right" vertical="center"/>
    </xf>
    <xf numFmtId="49" fontId="26" fillId="2" borderId="0" xfId="0" applyNumberFormat="1" applyFont="1" applyFill="1" applyBorder="1" applyAlignment="1">
      <alignment horizontal="left" vertical="center" wrapText="1"/>
    </xf>
    <xf numFmtId="164" fontId="27" fillId="0" borderId="13" xfId="0" applyNumberFormat="1" applyFont="1" applyBorder="1"/>
    <xf numFmtId="164" fontId="0" fillId="0" borderId="18" xfId="0" applyNumberFormat="1" applyBorder="1"/>
    <xf numFmtId="1" fontId="30" fillId="2" borderId="0" xfId="0" applyNumberFormat="1" applyFont="1" applyFill="1" applyBorder="1" applyAlignment="1">
      <alignment horizontal="right" vertical="center" wrapText="1"/>
    </xf>
    <xf numFmtId="164" fontId="27" fillId="0" borderId="13" xfId="0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vertical="center" wrapText="1"/>
    </xf>
    <xf numFmtId="49" fontId="24" fillId="2" borderId="0" xfId="0" applyNumberFormat="1" applyFont="1" applyFill="1" applyBorder="1" applyAlignment="1">
      <alignment horizontal="right" vertical="center" wrapText="1"/>
    </xf>
    <xf numFmtId="49" fontId="61" fillId="2" borderId="0" xfId="0" applyNumberFormat="1" applyFont="1" applyFill="1" applyBorder="1" applyAlignment="1">
      <alignment horizontal="right" vertical="center" wrapText="1"/>
    </xf>
    <xf numFmtId="49" fontId="61" fillId="2" borderId="0" xfId="0" applyNumberFormat="1" applyFont="1" applyFill="1" applyBorder="1" applyAlignment="1">
      <alignment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Border="1" applyAlignment="1">
      <alignment horizontal="right" vertical="center"/>
    </xf>
    <xf numFmtId="164" fontId="25" fillId="0" borderId="0" xfId="0" applyNumberFormat="1" applyFont="1" applyAlignment="1">
      <alignment horizontal="right" vertical="center"/>
    </xf>
    <xf numFmtId="164" fontId="25" fillId="0" borderId="0" xfId="0" applyNumberFormat="1" applyFont="1" applyFill="1" applyAlignment="1">
      <alignment horizontal="right" vertical="center"/>
    </xf>
    <xf numFmtId="49" fontId="24" fillId="2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right" vertical="center"/>
    </xf>
    <xf numFmtId="164" fontId="23" fillId="0" borderId="13" xfId="0" applyNumberFormat="1" applyFont="1" applyBorder="1" applyAlignment="1">
      <alignment horizontal="right" vertical="center"/>
    </xf>
    <xf numFmtId="164" fontId="25" fillId="0" borderId="13" xfId="0" applyNumberFormat="1" applyFont="1" applyBorder="1" applyAlignment="1">
      <alignment horizontal="right" vertical="center"/>
    </xf>
    <xf numFmtId="0" fontId="62" fillId="2" borderId="19" xfId="7" applyFont="1" applyFill="1" applyBorder="1" applyAlignment="1">
      <alignment horizontal="left" readingOrder="1"/>
    </xf>
    <xf numFmtId="0" fontId="63" fillId="0" borderId="0" xfId="7" applyFont="1" applyFill="1" applyBorder="1" applyAlignment="1">
      <alignment horizontal="left" vertical="center" readingOrder="1"/>
    </xf>
    <xf numFmtId="0" fontId="26" fillId="2" borderId="7" xfId="0" applyFont="1" applyFill="1" applyBorder="1" applyAlignment="1">
      <alignment horizontal="left"/>
    </xf>
    <xf numFmtId="0" fontId="63" fillId="0" borderId="0" xfId="7" applyFont="1" applyFill="1" applyBorder="1" applyAlignment="1">
      <alignment horizontal="left" readingOrder="1"/>
    </xf>
    <xf numFmtId="0" fontId="62" fillId="2" borderId="7" xfId="7" applyFont="1" applyFill="1" applyBorder="1" applyAlignment="1">
      <alignment horizontal="left" readingOrder="1"/>
    </xf>
    <xf numFmtId="0" fontId="63" fillId="0" borderId="0" xfId="7" applyFont="1" applyFill="1" applyBorder="1" applyAlignment="1">
      <alignment horizontal="left" vertical="center" wrapText="1"/>
    </xf>
    <xf numFmtId="49" fontId="26" fillId="0" borderId="0" xfId="0" applyNumberFormat="1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49" fontId="36" fillId="0" borderId="0" xfId="0" applyNumberFormat="1" applyFont="1" applyFill="1" applyBorder="1" applyAlignment="1">
      <alignment horizontal="left" vertical="center" wrapText="1"/>
    </xf>
    <xf numFmtId="1" fontId="23" fillId="0" borderId="0" xfId="0" applyNumberFormat="1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3" fontId="0" fillId="2" borderId="0" xfId="0" applyNumberFormat="1" applyFont="1" applyFill="1" applyBorder="1"/>
    <xf numFmtId="0" fontId="19" fillId="0" borderId="0" xfId="0" applyFont="1" applyAlignment="1">
      <alignment horizontal="left" vertical="center" readingOrder="1"/>
    </xf>
    <xf numFmtId="0" fontId="66" fillId="0" borderId="0" xfId="0" applyFont="1" applyAlignment="1">
      <alignment horizontal="left" vertical="center" readingOrder="1"/>
    </xf>
    <xf numFmtId="0" fontId="26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164" fontId="23" fillId="0" borderId="0" xfId="0" applyNumberFormat="1" applyFont="1" applyBorder="1" applyAlignment="1">
      <alignment horizontal="left"/>
    </xf>
    <xf numFmtId="164" fontId="21" fillId="0" borderId="0" xfId="0" applyNumberFormat="1" applyFont="1" applyBorder="1" applyAlignment="1">
      <alignment horizontal="right" vertical="center" indent="1"/>
    </xf>
    <xf numFmtId="1" fontId="21" fillId="0" borderId="0" xfId="0" applyNumberFormat="1" applyFont="1" applyBorder="1" applyAlignment="1">
      <alignment horizontal="left"/>
    </xf>
    <xf numFmtId="164" fontId="21" fillId="0" borderId="11" xfId="0" applyNumberFormat="1" applyFont="1" applyBorder="1" applyAlignment="1">
      <alignment horizontal="right" vertical="center" indent="1"/>
    </xf>
    <xf numFmtId="1" fontId="21" fillId="0" borderId="11" xfId="0" applyNumberFormat="1" applyFont="1" applyBorder="1" applyAlignment="1">
      <alignment horizontal="left"/>
    </xf>
    <xf numFmtId="164" fontId="0" fillId="0" borderId="0" xfId="0" applyNumberFormat="1"/>
    <xf numFmtId="164" fontId="21" fillId="0" borderId="0" xfId="0" applyNumberFormat="1" applyFont="1" applyBorder="1" applyAlignment="1">
      <alignment readingOrder="2"/>
    </xf>
    <xf numFmtId="164" fontId="21" fillId="0" borderId="0" xfId="0" applyNumberFormat="1" applyFont="1" applyBorder="1" applyAlignment="1">
      <alignment readingOrder="1"/>
    </xf>
    <xf numFmtId="164" fontId="21" fillId="0" borderId="11" xfId="0" applyNumberFormat="1" applyFont="1" applyBorder="1" applyAlignment="1">
      <alignment readingOrder="2"/>
    </xf>
    <xf numFmtId="164" fontId="21" fillId="0" borderId="11" xfId="0" applyNumberFormat="1" applyFont="1" applyBorder="1" applyAlignment="1">
      <alignment horizontal="right" readingOrder="1"/>
    </xf>
    <xf numFmtId="164" fontId="21" fillId="0" borderId="11" xfId="0" applyNumberFormat="1" applyFont="1" applyBorder="1" applyAlignment="1">
      <alignment readingOrder="1"/>
    </xf>
    <xf numFmtId="164" fontId="21" fillId="0" borderId="11" xfId="0" applyNumberFormat="1" applyFont="1" applyBorder="1" applyAlignment="1">
      <alignment horizontal="right" vertical="center" readingOrder="1"/>
    </xf>
    <xf numFmtId="0" fontId="13" fillId="0" borderId="0" xfId="0" applyFont="1" applyAlignment="1">
      <alignment horizontal="left" readingOrder="2"/>
    </xf>
    <xf numFmtId="164" fontId="26" fillId="2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 readingOrder="2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164" fontId="23" fillId="0" borderId="11" xfId="0" applyNumberFormat="1" applyFont="1" applyFill="1" applyBorder="1" applyAlignment="1">
      <alignment horizontal="right"/>
    </xf>
    <xf numFmtId="164" fontId="21" fillId="0" borderId="0" xfId="0" applyNumberFormat="1" applyFont="1" applyBorder="1" applyAlignment="1">
      <alignment horizontal="right" vertical="center"/>
    </xf>
    <xf numFmtId="164" fontId="21" fillId="0" borderId="11" xfId="0" applyNumberFormat="1" applyFont="1" applyBorder="1" applyAlignment="1">
      <alignment horizontal="right" vertical="center"/>
    </xf>
    <xf numFmtId="1" fontId="26" fillId="0" borderId="0" xfId="0" applyNumberFormat="1" applyFont="1" applyFill="1" applyBorder="1" applyAlignment="1">
      <alignment horizontal="left"/>
    </xf>
    <xf numFmtId="1" fontId="23" fillId="0" borderId="0" xfId="0" applyNumberFormat="1" applyFont="1" applyBorder="1" applyAlignment="1">
      <alignment horizontal="left" vertical="center"/>
    </xf>
    <xf numFmtId="9" fontId="0" fillId="0" borderId="0" xfId="6" applyFont="1"/>
    <xf numFmtId="0" fontId="19" fillId="0" borderId="0" xfId="0" applyFont="1" applyAlignment="1">
      <alignment horizontal="left" vertical="center"/>
    </xf>
    <xf numFmtId="1" fontId="39" fillId="0" borderId="0" xfId="0" applyNumberFormat="1" applyFont="1" applyBorder="1" applyAlignment="1">
      <alignment horizontal="left"/>
    </xf>
    <xf numFmtId="3" fontId="17" fillId="2" borderId="0" xfId="0" applyNumberFormat="1" applyFont="1" applyFill="1" applyBorder="1" applyAlignment="1">
      <alignment horizontal="left"/>
    </xf>
    <xf numFmtId="3" fontId="0" fillId="0" borderId="0" xfId="0" applyNumberFormat="1" applyBorder="1"/>
    <xf numFmtId="0" fontId="19" fillId="0" borderId="15" xfId="0" applyFont="1" applyFill="1" applyBorder="1" applyAlignment="1">
      <alignment vertical="center" readingOrder="2"/>
    </xf>
    <xf numFmtId="0" fontId="19" fillId="0" borderId="0" xfId="0" applyFont="1" applyFill="1" applyBorder="1" applyAlignment="1">
      <alignment vertical="center" readingOrder="2"/>
    </xf>
    <xf numFmtId="0" fontId="11" fillId="4" borderId="0" xfId="0" applyFont="1" applyFill="1" applyBorder="1" applyAlignment="1"/>
    <xf numFmtId="3" fontId="0" fillId="0" borderId="0" xfId="0" applyNumberFormat="1" applyFill="1" applyBorder="1"/>
    <xf numFmtId="9" fontId="23" fillId="0" borderId="11" xfId="6" applyFont="1" applyBorder="1" applyAlignment="1">
      <alignment readingOrder="2"/>
    </xf>
    <xf numFmtId="168" fontId="0" fillId="0" borderId="0" xfId="13" applyNumberFormat="1" applyFont="1"/>
    <xf numFmtId="0" fontId="72" fillId="0" borderId="0" xfId="0" applyFont="1"/>
    <xf numFmtId="1" fontId="26" fillId="2" borderId="0" xfId="0" applyNumberFormat="1" applyFont="1" applyFill="1" applyBorder="1" applyAlignment="1">
      <alignment horizontal="left"/>
    </xf>
    <xf numFmtId="1" fontId="23" fillId="0" borderId="5" xfId="0" applyNumberFormat="1" applyFont="1" applyBorder="1" applyAlignment="1">
      <alignment horizontal="left" vertical="center"/>
    </xf>
    <xf numFmtId="0" fontId="19" fillId="0" borderId="16" xfId="0" applyFont="1" applyFill="1" applyBorder="1" applyAlignment="1">
      <alignment vertical="center" readingOrder="2"/>
    </xf>
    <xf numFmtId="1" fontId="26" fillId="2" borderId="0" xfId="0" applyNumberFormat="1" applyFont="1" applyFill="1" applyBorder="1" applyAlignment="1">
      <alignment horizontal="left" vertical="center"/>
    </xf>
    <xf numFmtId="1" fontId="21" fillId="0" borderId="0" xfId="0" applyNumberFormat="1" applyFont="1" applyBorder="1" applyAlignment="1">
      <alignment horizontal="left" vertical="center"/>
    </xf>
    <xf numFmtId="1" fontId="21" fillId="0" borderId="5" xfId="0" applyNumberFormat="1" applyFont="1" applyBorder="1" applyAlignment="1">
      <alignment horizontal="left" vertical="center"/>
    </xf>
    <xf numFmtId="3" fontId="21" fillId="0" borderId="0" xfId="0" applyNumberFormat="1" applyFont="1" applyBorder="1" applyAlignment="1">
      <alignment horizontal="right" wrapText="1"/>
    </xf>
    <xf numFmtId="3" fontId="27" fillId="0" borderId="0" xfId="0" applyNumberFormat="1" applyFont="1" applyBorder="1" applyAlignment="1">
      <alignment horizontal="left" wrapText="1"/>
    </xf>
    <xf numFmtId="3" fontId="21" fillId="0" borderId="5" xfId="0" applyNumberFormat="1" applyFont="1" applyBorder="1" applyAlignment="1">
      <alignment horizontal="right" wrapText="1"/>
    </xf>
    <xf numFmtId="3" fontId="27" fillId="0" borderId="12" xfId="0" applyNumberFormat="1" applyFont="1" applyBorder="1" applyAlignment="1">
      <alignment horizontal="left" wrapText="1"/>
    </xf>
    <xf numFmtId="3" fontId="73" fillId="0" borderId="5" xfId="0" applyNumberFormat="1" applyFont="1" applyBorder="1" applyAlignment="1">
      <alignment horizontal="right" vertical="top" wrapText="1"/>
    </xf>
    <xf numFmtId="0" fontId="75" fillId="0" borderId="0" xfId="0" applyFont="1"/>
    <xf numFmtId="0" fontId="20" fillId="0" borderId="0" xfId="0" applyFont="1" applyAlignment="1">
      <alignment horizontal="left" vertical="center" wrapText="1"/>
    </xf>
    <xf numFmtId="1" fontId="77" fillId="0" borderId="0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right"/>
    </xf>
    <xf numFmtId="1" fontId="77" fillId="0" borderId="13" xfId="0" applyNumberFormat="1" applyFont="1" applyBorder="1" applyAlignment="1">
      <alignment horizontal="left"/>
    </xf>
    <xf numFmtId="0" fontId="71" fillId="0" borderId="0" xfId="0" applyFont="1" applyAlignment="1">
      <alignment horizontal="justify" vertical="top"/>
    </xf>
    <xf numFmtId="0" fontId="45" fillId="0" borderId="0" xfId="0" applyFont="1" applyAlignment="1">
      <alignment horizontal="right" vertical="top" readingOrder="2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20" fillId="0" borderId="0" xfId="0" applyFont="1"/>
    <xf numFmtId="0" fontId="20" fillId="0" borderId="13" xfId="0" applyFont="1" applyBorder="1"/>
    <xf numFmtId="0" fontId="20" fillId="0" borderId="13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3" fontId="0" fillId="0" borderId="0" xfId="0" applyNumberFormat="1" applyAlignment="1"/>
    <xf numFmtId="0" fontId="6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 applyAlignment="1"/>
    <xf numFmtId="0" fontId="14" fillId="0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80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6" fillId="0" borderId="0" xfId="0" applyFont="1"/>
    <xf numFmtId="0" fontId="82" fillId="0" borderId="1" xfId="1" applyFont="1" applyBorder="1" applyAlignment="1">
      <alignment horizontal="right" vertical="center" wrapText="1" readingOrder="2"/>
    </xf>
    <xf numFmtId="0" fontId="82" fillId="0" borderId="1" xfId="1" applyFont="1" applyBorder="1" applyAlignment="1">
      <alignment vertical="center" wrapText="1" readingOrder="2"/>
    </xf>
    <xf numFmtId="0" fontId="77" fillId="0" borderId="0" xfId="0" applyFont="1" applyAlignment="1">
      <alignment horizontal="left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1"/>
    </xf>
    <xf numFmtId="167" fontId="26" fillId="2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167" fontId="21" fillId="0" borderId="0" xfId="0" applyNumberFormat="1" applyFont="1" applyBorder="1" applyAlignment="1">
      <alignment horizontal="left" vertical="center" wrapText="1"/>
    </xf>
    <xf numFmtId="167" fontId="13" fillId="0" borderId="0" xfId="0" applyNumberFormat="1" applyFont="1" applyBorder="1" applyAlignment="1">
      <alignment horizontal="left" vertical="center" wrapText="1"/>
    </xf>
    <xf numFmtId="167" fontId="21" fillId="0" borderId="0" xfId="0" applyNumberFormat="1" applyFont="1" applyBorder="1" applyAlignment="1">
      <alignment horizontal="left" vertical="center"/>
    </xf>
    <xf numFmtId="167" fontId="21" fillId="0" borderId="0" xfId="0" applyNumberFormat="1" applyFont="1" applyFill="1" applyBorder="1" applyAlignment="1">
      <alignment horizontal="left" vertical="center"/>
    </xf>
    <xf numFmtId="167" fontId="22" fillId="0" borderId="0" xfId="0" applyNumberFormat="1" applyFont="1" applyBorder="1" applyAlignment="1">
      <alignment horizontal="left" vertical="center" wrapText="1"/>
    </xf>
    <xf numFmtId="167" fontId="0" fillId="0" borderId="0" xfId="0" applyNumberFormat="1" applyAlignment="1">
      <alignment horizontal="left" vertical="center"/>
    </xf>
    <xf numFmtId="167" fontId="17" fillId="2" borderId="0" xfId="0" applyNumberFormat="1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0" borderId="0" xfId="1" applyFont="1"/>
    <xf numFmtId="167" fontId="13" fillId="0" borderId="0" xfId="0" applyNumberFormat="1" applyFont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2" fillId="0" borderId="1" xfId="1" applyBorder="1" applyAlignment="1">
      <alignment horizontal="left" vertical="center" readingOrder="2"/>
    </xf>
    <xf numFmtId="0" fontId="2" fillId="0" borderId="1" xfId="1" applyBorder="1" applyAlignment="1">
      <alignment horizontal="left" vertical="center" wrapText="1" readingOrder="2"/>
    </xf>
    <xf numFmtId="0" fontId="6" fillId="0" borderId="0" xfId="0" applyFont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3" fontId="7" fillId="0" borderId="6" xfId="0" applyNumberFormat="1" applyFont="1" applyBorder="1"/>
    <xf numFmtId="3" fontId="19" fillId="0" borderId="16" xfId="0" applyNumberFormat="1" applyFont="1" applyFill="1" applyBorder="1" applyAlignment="1">
      <alignment horizontal="right" vertical="center" readingOrder="2"/>
    </xf>
    <xf numFmtId="0" fontId="45" fillId="0" borderId="0" xfId="0" applyFont="1" applyAlignment="1">
      <alignment horizontal="left" vertical="top" readingOrder="2"/>
    </xf>
    <xf numFmtId="0" fontId="2" fillId="0" borderId="1" xfId="1" applyBorder="1" applyAlignment="1">
      <alignment vertical="center" wrapText="1" readingOrder="2"/>
    </xf>
    <xf numFmtId="0" fontId="2" fillId="0" borderId="0" xfId="1" applyBorder="1" applyAlignment="1">
      <alignment vertical="top" readingOrder="2"/>
    </xf>
    <xf numFmtId="0" fontId="2" fillId="0" borderId="1" xfId="1" applyBorder="1" applyAlignment="1">
      <alignment vertical="top" readingOrder="2"/>
    </xf>
    <xf numFmtId="0" fontId="11" fillId="11" borderId="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19" fillId="0" borderId="16" xfId="0" applyFont="1" applyFill="1" applyBorder="1" applyAlignment="1">
      <alignment horizontal="right" vertical="center" readingOrder="2"/>
    </xf>
    <xf numFmtId="2" fontId="0" fillId="0" borderId="0" xfId="0" applyNumberFormat="1"/>
    <xf numFmtId="0" fontId="78" fillId="0" borderId="0" xfId="0" applyFont="1" applyAlignment="1">
      <alignment horizontal="left" vertical="center" readingOrder="1"/>
    </xf>
    <xf numFmtId="164" fontId="21" fillId="0" borderId="0" xfId="0" applyNumberFormat="1" applyFont="1" applyFill="1" applyBorder="1" applyAlignment="1">
      <alignment readingOrder="2"/>
    </xf>
    <xf numFmtId="0" fontId="45" fillId="0" borderId="16" xfId="0" applyFont="1" applyFill="1" applyBorder="1" applyAlignment="1">
      <alignment horizontal="right" vertical="center" readingOrder="2"/>
    </xf>
    <xf numFmtId="164" fontId="86" fillId="0" borderId="0" xfId="0" applyNumberFormat="1" applyFont="1" applyBorder="1" applyAlignment="1">
      <alignment horizontal="right"/>
    </xf>
    <xf numFmtId="164" fontId="86" fillId="0" borderId="0" xfId="0" applyNumberFormat="1" applyFont="1" applyBorder="1" applyAlignment="1">
      <alignment horizontal="right" vertical="center"/>
    </xf>
    <xf numFmtId="164" fontId="86" fillId="0" borderId="0" xfId="0" applyNumberFormat="1" applyFont="1" applyBorder="1" applyAlignment="1">
      <alignment horizontal="center"/>
    </xf>
    <xf numFmtId="0" fontId="87" fillId="0" borderId="0" xfId="0" applyFont="1"/>
    <xf numFmtId="164" fontId="86" fillId="0" borderId="11" xfId="0" applyNumberFormat="1" applyFont="1" applyBorder="1" applyAlignment="1">
      <alignment horizontal="right"/>
    </xf>
    <xf numFmtId="164" fontId="86" fillId="0" borderId="11" xfId="0" applyNumberFormat="1" applyFont="1" applyBorder="1" applyAlignment="1">
      <alignment horizontal="right" vertical="center"/>
    </xf>
    <xf numFmtId="164" fontId="86" fillId="0" borderId="11" xfId="0" applyNumberFormat="1" applyFont="1" applyBorder="1"/>
    <xf numFmtId="0" fontId="1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0" fillId="8" borderId="0" xfId="0" applyFont="1" applyFill="1" applyBorder="1" applyAlignment="1">
      <alignment horizontal="right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70" fillId="8" borderId="0" xfId="0" applyFont="1" applyFill="1" applyBorder="1" applyAlignment="1">
      <alignment horizontal="left" vertical="center"/>
    </xf>
    <xf numFmtId="0" fontId="70" fillId="11" borderId="0" xfId="0" applyFont="1" applyFill="1" applyBorder="1" applyAlignment="1">
      <alignment horizontal="right" vertical="center"/>
    </xf>
    <xf numFmtId="0" fontId="11" fillId="11" borderId="0" xfId="0" applyFont="1" applyFill="1" applyBorder="1" applyAlignment="1">
      <alignment horizontal="center" vertical="center"/>
    </xf>
    <xf numFmtId="0" fontId="70" fillId="11" borderId="0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1" fillId="11" borderId="0" xfId="0" applyFont="1" applyFill="1" applyBorder="1" applyAlignment="1">
      <alignment horizontal="center"/>
    </xf>
    <xf numFmtId="0" fontId="68" fillId="0" borderId="0" xfId="0" applyFont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11" fillId="11" borderId="0" xfId="0" applyFont="1" applyFill="1" applyBorder="1" applyAlignment="1">
      <alignment horizontal="right" vertical="center" wrapText="1"/>
    </xf>
    <xf numFmtId="0" fontId="67" fillId="11" borderId="0" xfId="0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right" vertical="center" readingOrder="2"/>
    </xf>
    <xf numFmtId="0" fontId="45" fillId="0" borderId="0" xfId="0" applyFont="1" applyFill="1" applyBorder="1" applyAlignment="1">
      <alignment horizontal="right" vertical="center" readingOrder="2"/>
    </xf>
    <xf numFmtId="0" fontId="71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70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70" fillId="4" borderId="0" xfId="0" applyFont="1" applyFill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11" fillId="4" borderId="0" xfId="0" applyFont="1" applyFill="1" applyBorder="1" applyAlignment="1">
      <alignment horizontal="center"/>
    </xf>
    <xf numFmtId="1" fontId="12" fillId="0" borderId="11" xfId="0" applyNumberFormat="1" applyFont="1" applyBorder="1" applyAlignment="1">
      <alignment horizontal="left"/>
    </xf>
    <xf numFmtId="0" fontId="19" fillId="0" borderId="16" xfId="0" applyFont="1" applyFill="1" applyBorder="1" applyAlignment="1">
      <alignment horizontal="left" vertical="center" readingOrder="2"/>
    </xf>
    <xf numFmtId="0" fontId="11" fillId="4" borderId="4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/>
    </xf>
    <xf numFmtId="0" fontId="72" fillId="0" borderId="0" xfId="0" applyFont="1" applyAlignment="1">
      <alignment horizontal="left"/>
    </xf>
    <xf numFmtId="0" fontId="70" fillId="4" borderId="2" xfId="0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70" fillId="4" borderId="2" xfId="0" applyFont="1" applyFill="1" applyBorder="1" applyAlignment="1">
      <alignment horizontal="left" vertical="center"/>
    </xf>
    <xf numFmtId="1" fontId="18" fillId="0" borderId="0" xfId="0" applyNumberFormat="1" applyFont="1" applyBorder="1" applyAlignment="1">
      <alignment horizontal="left"/>
    </xf>
    <xf numFmtId="3" fontId="25" fillId="0" borderId="11" xfId="0" applyNumberFormat="1" applyFont="1" applyBorder="1" applyAlignment="1">
      <alignment horizontal="left"/>
    </xf>
    <xf numFmtId="0" fontId="45" fillId="0" borderId="16" xfId="0" applyFont="1" applyFill="1" applyBorder="1" applyAlignment="1">
      <alignment horizontal="left" vertical="center" readingOrder="2"/>
    </xf>
    <xf numFmtId="0" fontId="19" fillId="0" borderId="16" xfId="0" applyFont="1" applyFill="1" applyBorder="1" applyAlignment="1">
      <alignment horizontal="right" vertical="center" readingOrder="2"/>
    </xf>
    <xf numFmtId="0" fontId="79" fillId="0" borderId="0" xfId="0" applyFont="1" applyAlignment="1">
      <alignment horizontal="center" vertical="center"/>
    </xf>
    <xf numFmtId="3" fontId="74" fillId="0" borderId="0" xfId="0" applyNumberFormat="1" applyFont="1" applyBorder="1" applyAlignment="1">
      <alignment horizontal="left" vertical="top" wrapText="1"/>
    </xf>
    <xf numFmtId="0" fontId="70" fillId="9" borderId="0" xfId="0" applyFont="1" applyFill="1" applyBorder="1" applyAlignment="1">
      <alignment horizontal="right" vertical="center"/>
    </xf>
    <xf numFmtId="0" fontId="11" fillId="9" borderId="0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70" fillId="9" borderId="0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readingOrder="2"/>
    </xf>
    <xf numFmtId="0" fontId="11" fillId="8" borderId="10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left" vertical="center"/>
    </xf>
    <xf numFmtId="0" fontId="11" fillId="8" borderId="10" xfId="0" applyFont="1" applyFill="1" applyBorder="1" applyAlignment="1">
      <alignment horizontal="left" vertical="center"/>
    </xf>
    <xf numFmtId="0" fontId="70" fillId="8" borderId="3" xfId="0" applyFont="1" applyFill="1" applyBorder="1" applyAlignment="1">
      <alignment horizontal="right" vertical="center"/>
    </xf>
    <xf numFmtId="0" fontId="70" fillId="8" borderId="8" xfId="0" applyFont="1" applyFill="1" applyBorder="1" applyAlignment="1">
      <alignment horizontal="right" vertical="center"/>
    </xf>
    <xf numFmtId="0" fontId="70" fillId="8" borderId="14" xfId="0" applyFont="1" applyFill="1" applyBorder="1" applyAlignment="1">
      <alignment horizontal="left" vertical="center"/>
    </xf>
    <xf numFmtId="0" fontId="67" fillId="12" borderId="0" xfId="0" applyFont="1" applyFill="1" applyAlignment="1">
      <alignment horizontal="center" vertical="center"/>
    </xf>
    <xf numFmtId="0" fontId="70" fillId="8" borderId="2" xfId="0" applyFont="1" applyFill="1" applyBorder="1" applyAlignment="1">
      <alignment horizontal="right" vertical="center"/>
    </xf>
    <xf numFmtId="0" fontId="11" fillId="8" borderId="2" xfId="0" applyFont="1" applyFill="1" applyBorder="1" applyAlignment="1">
      <alignment horizontal="center" vertical="center"/>
    </xf>
    <xf numFmtId="49" fontId="17" fillId="0" borderId="0" xfId="10" applyFont="1" applyAlignment="1">
      <alignment horizontal="center" vertical="center" readingOrder="1"/>
    </xf>
    <xf numFmtId="0" fontId="70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/>
    </xf>
    <xf numFmtId="0" fontId="70" fillId="7" borderId="0" xfId="0" applyFont="1" applyFill="1" applyBorder="1" applyAlignment="1">
      <alignment horizontal="left" vertical="center"/>
    </xf>
    <xf numFmtId="0" fontId="85" fillId="7" borderId="0" xfId="12" applyFont="1" applyFill="1" applyBorder="1" applyAlignment="1">
      <alignment horizontal="left" vertical="center" wrapText="1" readingOrder="1"/>
    </xf>
    <xf numFmtId="0" fontId="85" fillId="7" borderId="0" xfId="12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readingOrder="1"/>
    </xf>
    <xf numFmtId="0" fontId="70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</cellXfs>
  <cellStyles count="14">
    <cellStyle name="1st_Column" xfId="9"/>
    <cellStyle name="Body_Decimal" xfId="8"/>
    <cellStyle name="Comma" xfId="13" builtinId="3"/>
    <cellStyle name="Comma 2" xfId="3"/>
    <cellStyle name="Comma 3" xfId="5"/>
    <cellStyle name="Eco_Source" xfId="11"/>
    <cellStyle name="Hyperlink" xfId="1" builtinId="8"/>
    <cellStyle name="Normal" xfId="0" builtinId="0"/>
    <cellStyle name="Normal 10 2 2" xfId="12"/>
    <cellStyle name="Normal 2" xfId="2"/>
    <cellStyle name="Normal 2 2" xfId="4"/>
    <cellStyle name="Normal 2 2 4" xfId="7"/>
    <cellStyle name="Percent" xfId="6" builtinId="5"/>
    <cellStyle name="Table_Title" xfId="10"/>
  </cellStyles>
  <dxfs count="0"/>
  <tableStyles count="0" defaultTableStyle="TableStyleMedium2" defaultPivotStyle="PivotStyleLight16"/>
  <colors>
    <mruColors>
      <color rgb="FFFF0000"/>
      <color rgb="FFC00000"/>
      <color rgb="FF106169"/>
      <color rgb="FF595959"/>
      <color rgb="FF6E91A8"/>
      <color rgb="FF105663"/>
      <color rgb="FF974706"/>
      <color rgb="FFDADDDF"/>
      <color rgb="FFD6A461"/>
      <color rgb="FFA2A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\Industry&amp;Business\&#1578;&#1602;&#1585;&#1610;&#1585;%20&#1573;&#1581;&#1589;&#1575;&#1569;&#1575;&#1578;%20&#1575;&#1604;&#1576;&#1606;&#1608;&#1603;\2017\Q1\All%20Reports-Mar17_AUH%20Stat%20Centre_0705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to Res"/>
      <sheetName val="Credit to Res by Sect "/>
      <sheetName val="Deposits ownership"/>
      <sheetName val="NPL ratio"/>
      <sheetName val="Loans &amp; Advances"/>
      <sheetName val="Deposits"/>
      <sheetName val="Staff"/>
      <sheetName val="In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">
          <cell r="C22">
            <v>0.19635802469135802</v>
          </cell>
          <cell r="D22">
            <v>1.0768518518518519</v>
          </cell>
          <cell r="E22">
            <v>0.78876543209876537</v>
          </cell>
          <cell r="F22">
            <v>0.74611111111111106</v>
          </cell>
          <cell r="G22">
            <v>0.65067901234567904</v>
          </cell>
          <cell r="H22">
            <v>0.54512345679012342</v>
          </cell>
          <cell r="I22">
            <v>0.34808641975308641</v>
          </cell>
          <cell r="J22">
            <v>0.02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Quarterly%20Statistical%20Report%20Q2%202018.xlsx" TargetMode="External"/><Relationship Id="rId13" Type="http://schemas.openxmlformats.org/officeDocument/2006/relationships/hyperlink" Target="Quarterly%20Statistical%20Report%20Q2%202018.xlsx" TargetMode="External"/><Relationship Id="rId18" Type="http://schemas.openxmlformats.org/officeDocument/2006/relationships/hyperlink" Target="Quarterly%20Statistical%20Report%20Q2%202018.xlsx" TargetMode="External"/><Relationship Id="rId26" Type="http://schemas.openxmlformats.org/officeDocument/2006/relationships/hyperlink" Target="Quarterly%20Statistical%20Report%20Q2%202018.xlsx" TargetMode="External"/><Relationship Id="rId3" Type="http://schemas.openxmlformats.org/officeDocument/2006/relationships/hyperlink" Target="Quarterly%20Statistical%20Report%20Q2%202018.xlsx" TargetMode="External"/><Relationship Id="rId21" Type="http://schemas.openxmlformats.org/officeDocument/2006/relationships/hyperlink" Target="Quarterly%20Statistical%20Report%20Q2%202018.xlsx" TargetMode="External"/><Relationship Id="rId7" Type="http://schemas.openxmlformats.org/officeDocument/2006/relationships/hyperlink" Target="Quarterly%20Statistical%20Report%20Q2%202018.xlsx" TargetMode="External"/><Relationship Id="rId12" Type="http://schemas.openxmlformats.org/officeDocument/2006/relationships/hyperlink" Target="Quarterly%20Statistical%20Report%20Q2%202018.xlsx" TargetMode="External"/><Relationship Id="rId17" Type="http://schemas.openxmlformats.org/officeDocument/2006/relationships/hyperlink" Target="Quarterly%20Statistical%20Report%20Q2%202018.xlsx" TargetMode="External"/><Relationship Id="rId25" Type="http://schemas.openxmlformats.org/officeDocument/2006/relationships/hyperlink" Target="Quarterly%20Statistical%20Report%20Q2%202018.xlsx" TargetMode="External"/><Relationship Id="rId2" Type="http://schemas.openxmlformats.org/officeDocument/2006/relationships/hyperlink" Target="Quarterly%20Statistical%20Report%20Q2%202018.xlsx" TargetMode="External"/><Relationship Id="rId16" Type="http://schemas.openxmlformats.org/officeDocument/2006/relationships/hyperlink" Target="Quarterly%20Statistical%20Report%20Q2%202018.xlsx" TargetMode="External"/><Relationship Id="rId20" Type="http://schemas.openxmlformats.org/officeDocument/2006/relationships/hyperlink" Target="Quarterly%20Statistical%20Report%20Q2%202018.xlsx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Quarterly%20Statistical%20Report%20Q2%202018.xlsx" TargetMode="External"/><Relationship Id="rId6" Type="http://schemas.openxmlformats.org/officeDocument/2006/relationships/hyperlink" Target="Quarterly%20Statistical%20Report%20Q2%202018.xlsx" TargetMode="External"/><Relationship Id="rId11" Type="http://schemas.openxmlformats.org/officeDocument/2006/relationships/hyperlink" Target="Quarterly%20Statistical%20Report%20Q2%202018.xlsx" TargetMode="External"/><Relationship Id="rId24" Type="http://schemas.openxmlformats.org/officeDocument/2006/relationships/hyperlink" Target="Quarterly%20Statistical%20Report%20Q2%202018.xlsx" TargetMode="External"/><Relationship Id="rId5" Type="http://schemas.openxmlformats.org/officeDocument/2006/relationships/hyperlink" Target="Quarterly%20Statistical%20Report%20Q2%202018.xlsx" TargetMode="External"/><Relationship Id="rId15" Type="http://schemas.openxmlformats.org/officeDocument/2006/relationships/hyperlink" Target="Quarterly%20Statistical%20Report%20Q2%202018.xlsx" TargetMode="External"/><Relationship Id="rId23" Type="http://schemas.openxmlformats.org/officeDocument/2006/relationships/hyperlink" Target="Quarterly%20Statistical%20Report%20Q2%202018.xls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Quarterly%20Statistical%20Report%20Q2%202018.xlsx" TargetMode="External"/><Relationship Id="rId19" Type="http://schemas.openxmlformats.org/officeDocument/2006/relationships/hyperlink" Target="Quarterly%20Statistical%20Report%20Q2%202018.xlsx" TargetMode="External"/><Relationship Id="rId4" Type="http://schemas.openxmlformats.org/officeDocument/2006/relationships/hyperlink" Target="Quarterly%20Statistical%20Report%20Q2%202018.xlsx" TargetMode="External"/><Relationship Id="rId9" Type="http://schemas.openxmlformats.org/officeDocument/2006/relationships/hyperlink" Target="Quarterly%20Statistical%20Report%20Q2%202018.xlsx" TargetMode="External"/><Relationship Id="rId14" Type="http://schemas.openxmlformats.org/officeDocument/2006/relationships/hyperlink" Target="Quarterly%20Statistical%20Report%20Q2%202018.xlsx" TargetMode="External"/><Relationship Id="rId22" Type="http://schemas.openxmlformats.org/officeDocument/2006/relationships/hyperlink" Target="Quarterly%20Statistical%20Report%20Q2%202018.xlsx" TargetMode="External"/><Relationship Id="rId27" Type="http://schemas.openxmlformats.org/officeDocument/2006/relationships/hyperlink" Target="Quarterly%20Statistical%20Report%20Q2%202018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rightToLeft="1" tabSelected="1" view="pageBreakPreview" zoomScale="85" zoomScaleNormal="100" zoomScaleSheetLayoutView="85" workbookViewId="0">
      <selection activeCell="A2" sqref="A2"/>
    </sheetView>
  </sheetViews>
  <sheetFormatPr defaultRowHeight="15"/>
  <cols>
    <col min="1" max="1" width="12.42578125" style="147" customWidth="1"/>
    <col min="2" max="2" width="60" style="290" customWidth="1"/>
    <col min="3" max="3" width="49.85546875" style="290" customWidth="1"/>
    <col min="4" max="4" width="27.85546875" style="147" customWidth="1"/>
    <col min="5" max="16384" width="9.140625" style="147"/>
  </cols>
  <sheetData>
    <row r="1" spans="1:4">
      <c r="A1" s="5" t="s">
        <v>327</v>
      </c>
      <c r="B1" s="296"/>
      <c r="C1" s="296"/>
      <c r="D1" s="5" t="s">
        <v>724</v>
      </c>
    </row>
    <row r="2" spans="1:4" ht="23.25">
      <c r="A2" s="10" t="s">
        <v>725</v>
      </c>
      <c r="B2" s="10"/>
      <c r="C2" s="10"/>
      <c r="D2" s="10" t="s">
        <v>784</v>
      </c>
    </row>
    <row r="3" spans="1:4" ht="45">
      <c r="A3" s="317" t="s">
        <v>722</v>
      </c>
      <c r="B3" s="317" t="s">
        <v>226</v>
      </c>
      <c r="C3" s="317" t="s">
        <v>714</v>
      </c>
      <c r="D3" s="317" t="s">
        <v>723</v>
      </c>
    </row>
    <row r="4" spans="1:4" ht="15.75">
      <c r="A4" s="47" t="s">
        <v>193</v>
      </c>
      <c r="B4" s="297" t="s">
        <v>622</v>
      </c>
      <c r="C4" s="331" t="s">
        <v>735</v>
      </c>
      <c r="D4" s="66"/>
    </row>
    <row r="5" spans="1:4" ht="18" customHeight="1">
      <c r="A5" s="127" t="s">
        <v>194</v>
      </c>
      <c r="B5" s="297" t="s">
        <v>2</v>
      </c>
      <c r="C5" s="332" t="s">
        <v>736</v>
      </c>
      <c r="D5" s="72"/>
    </row>
    <row r="6" spans="1:4" ht="18" customHeight="1">
      <c r="A6" s="114" t="s">
        <v>195</v>
      </c>
      <c r="B6" s="297" t="s">
        <v>3</v>
      </c>
      <c r="C6" s="332" t="s">
        <v>737</v>
      </c>
      <c r="D6" s="72"/>
    </row>
    <row r="7" spans="1:4" ht="18" customHeight="1">
      <c r="A7" s="114" t="s">
        <v>196</v>
      </c>
      <c r="B7" s="297" t="s">
        <v>11</v>
      </c>
      <c r="C7" s="332" t="s">
        <v>738</v>
      </c>
      <c r="D7" s="72"/>
    </row>
    <row r="8" spans="1:4" ht="18">
      <c r="A8" s="114" t="s">
        <v>197</v>
      </c>
      <c r="B8" s="297" t="s">
        <v>10</v>
      </c>
      <c r="C8" s="332" t="s">
        <v>739</v>
      </c>
      <c r="D8" s="6"/>
    </row>
    <row r="9" spans="1:4" ht="15.75">
      <c r="A9" s="114" t="s">
        <v>274</v>
      </c>
      <c r="B9" s="297" t="s">
        <v>275</v>
      </c>
      <c r="C9" s="332" t="s">
        <v>740</v>
      </c>
      <c r="D9" s="66"/>
    </row>
    <row r="10" spans="1:4" ht="15.75">
      <c r="A10" s="214" t="s">
        <v>198</v>
      </c>
      <c r="B10" s="297" t="s">
        <v>319</v>
      </c>
      <c r="C10" s="332" t="s">
        <v>741</v>
      </c>
      <c r="D10" s="66"/>
    </row>
    <row r="11" spans="1:4" ht="15.75">
      <c r="A11" s="214" t="s">
        <v>623</v>
      </c>
      <c r="B11" s="297" t="s">
        <v>90</v>
      </c>
      <c r="C11" s="332" t="s">
        <v>742</v>
      </c>
      <c r="D11" s="66"/>
    </row>
    <row r="12" spans="1:4" ht="15.75">
      <c r="A12" s="214" t="s">
        <v>199</v>
      </c>
      <c r="B12" s="297" t="s">
        <v>0</v>
      </c>
      <c r="C12" s="332" t="s">
        <v>743</v>
      </c>
      <c r="D12" s="66"/>
    </row>
    <row r="13" spans="1:4" ht="15.75">
      <c r="A13" s="214" t="s">
        <v>200</v>
      </c>
      <c r="B13" s="297" t="s">
        <v>1</v>
      </c>
      <c r="C13" s="332" t="s">
        <v>744</v>
      </c>
      <c r="D13" s="72"/>
    </row>
    <row r="14" spans="1:4" ht="18">
      <c r="A14" s="214" t="s">
        <v>201</v>
      </c>
      <c r="B14" s="297" t="s">
        <v>5</v>
      </c>
      <c r="C14" s="332" t="s">
        <v>745</v>
      </c>
      <c r="D14" s="6"/>
    </row>
    <row r="15" spans="1:4" ht="18">
      <c r="A15" s="214" t="s">
        <v>202</v>
      </c>
      <c r="B15" s="297" t="s">
        <v>227</v>
      </c>
      <c r="C15" s="332" t="s">
        <v>746</v>
      </c>
      <c r="D15" s="6"/>
    </row>
    <row r="16" spans="1:4" ht="15.75">
      <c r="A16" s="214" t="s">
        <v>203</v>
      </c>
      <c r="B16" s="297" t="s">
        <v>4</v>
      </c>
      <c r="C16" s="332" t="s">
        <v>747</v>
      </c>
      <c r="D16" s="66"/>
    </row>
    <row r="17" spans="1:4" ht="15.75">
      <c r="A17" s="214" t="s">
        <v>204</v>
      </c>
      <c r="B17" s="297" t="s">
        <v>314</v>
      </c>
      <c r="C17" s="332" t="s">
        <v>748</v>
      </c>
      <c r="D17" s="66"/>
    </row>
    <row r="18" spans="1:4" ht="18">
      <c r="A18" s="47" t="s">
        <v>205</v>
      </c>
      <c r="B18" s="297" t="s">
        <v>9</v>
      </c>
      <c r="C18" s="332" t="s">
        <v>749</v>
      </c>
      <c r="D18" s="6"/>
    </row>
    <row r="19" spans="1:4" ht="18">
      <c r="A19" s="47" t="s">
        <v>206</v>
      </c>
      <c r="B19" s="297" t="s">
        <v>15</v>
      </c>
      <c r="C19" s="332" t="s">
        <v>750</v>
      </c>
      <c r="D19" s="6"/>
    </row>
    <row r="20" spans="1:4" ht="18">
      <c r="A20" s="47" t="s">
        <v>207</v>
      </c>
      <c r="B20" s="297" t="s">
        <v>18</v>
      </c>
      <c r="C20" s="332" t="s">
        <v>751</v>
      </c>
      <c r="D20" s="6"/>
    </row>
    <row r="21" spans="1:4" ht="18">
      <c r="A21" s="47" t="s">
        <v>228</v>
      </c>
      <c r="B21" s="297" t="s">
        <v>21</v>
      </c>
      <c r="C21" s="332" t="s">
        <v>752</v>
      </c>
      <c r="D21" s="6"/>
    </row>
    <row r="22" spans="1:4" ht="18">
      <c r="A22" s="47" t="s">
        <v>229</v>
      </c>
      <c r="B22" s="297" t="s">
        <v>12</v>
      </c>
      <c r="C22" s="332" t="s">
        <v>753</v>
      </c>
      <c r="D22" s="6"/>
    </row>
    <row r="23" spans="1:4" ht="18">
      <c r="A23" s="46" t="s">
        <v>230</v>
      </c>
      <c r="B23" s="297" t="s">
        <v>16</v>
      </c>
      <c r="C23" s="332" t="s">
        <v>754</v>
      </c>
      <c r="D23" s="6"/>
    </row>
    <row r="24" spans="1:4" ht="18">
      <c r="A24" s="47" t="s">
        <v>231</v>
      </c>
      <c r="B24" s="297" t="s">
        <v>19</v>
      </c>
      <c r="C24" s="332" t="s">
        <v>755</v>
      </c>
      <c r="D24" s="6"/>
    </row>
    <row r="25" spans="1:4" ht="18">
      <c r="A25" s="47" t="s">
        <v>232</v>
      </c>
      <c r="B25" s="297" t="s">
        <v>22</v>
      </c>
      <c r="C25" s="332" t="s">
        <v>756</v>
      </c>
      <c r="D25" s="6"/>
    </row>
    <row r="26" spans="1:4" ht="18">
      <c r="A26" s="47" t="s">
        <v>233</v>
      </c>
      <c r="B26" s="297" t="s">
        <v>13</v>
      </c>
      <c r="C26" s="332" t="s">
        <v>757</v>
      </c>
      <c r="D26" s="6"/>
    </row>
    <row r="27" spans="1:4" ht="18">
      <c r="A27" s="46" t="s">
        <v>234</v>
      </c>
      <c r="B27" s="297" t="s">
        <v>17</v>
      </c>
      <c r="C27" s="332" t="s">
        <v>758</v>
      </c>
      <c r="D27" s="6"/>
    </row>
    <row r="28" spans="1:4" ht="18">
      <c r="A28" s="47" t="s">
        <v>235</v>
      </c>
      <c r="B28" s="297" t="s">
        <v>20</v>
      </c>
      <c r="C28" s="332" t="s">
        <v>759</v>
      </c>
      <c r="D28" s="6"/>
    </row>
    <row r="29" spans="1:4" ht="18">
      <c r="A29" s="47" t="s">
        <v>236</v>
      </c>
      <c r="B29" s="297" t="s">
        <v>23</v>
      </c>
      <c r="C29" s="332" t="s">
        <v>760</v>
      </c>
      <c r="D29" s="6"/>
    </row>
    <row r="30" spans="1:4" ht="18">
      <c r="A30" s="46" t="s">
        <v>237</v>
      </c>
      <c r="B30" s="297" t="s">
        <v>14</v>
      </c>
      <c r="C30" s="332" t="s">
        <v>761</v>
      </c>
      <c r="D30" s="6"/>
    </row>
    <row r="31" spans="1:4" ht="18">
      <c r="A31" s="215" t="s">
        <v>208</v>
      </c>
      <c r="B31" s="298" t="s">
        <v>247</v>
      </c>
      <c r="C31" s="330" t="s">
        <v>727</v>
      </c>
      <c r="D31" s="7"/>
    </row>
    <row r="32" spans="1:4" ht="18">
      <c r="A32" s="215" t="s">
        <v>209</v>
      </c>
      <c r="B32" s="298" t="s">
        <v>248</v>
      </c>
      <c r="C32" s="330" t="s">
        <v>728</v>
      </c>
      <c r="D32" s="7"/>
    </row>
    <row r="33" spans="1:4" ht="18">
      <c r="A33" s="215" t="s">
        <v>210</v>
      </c>
      <c r="B33" s="298" t="s">
        <v>249</v>
      </c>
      <c r="C33" s="330" t="s">
        <v>729</v>
      </c>
      <c r="D33" s="7"/>
    </row>
    <row r="34" spans="1:4" ht="18">
      <c r="A34" s="215" t="s">
        <v>211</v>
      </c>
      <c r="B34" s="298" t="s">
        <v>250</v>
      </c>
      <c r="C34" s="330" t="s">
        <v>730</v>
      </c>
      <c r="D34" s="7"/>
    </row>
    <row r="35" spans="1:4" ht="18">
      <c r="A35" s="215" t="s">
        <v>212</v>
      </c>
      <c r="B35" s="298" t="s">
        <v>251</v>
      </c>
      <c r="C35" s="330" t="s">
        <v>731</v>
      </c>
      <c r="D35" s="7"/>
    </row>
    <row r="36" spans="1:4" ht="15.75">
      <c r="A36" s="215" t="s">
        <v>213</v>
      </c>
      <c r="B36" s="298" t="s">
        <v>252</v>
      </c>
      <c r="C36" s="330" t="s">
        <v>732</v>
      </c>
      <c r="D36" s="66"/>
    </row>
    <row r="37" spans="1:4" ht="15.75">
      <c r="A37" s="215" t="s">
        <v>214</v>
      </c>
      <c r="B37" s="298" t="s">
        <v>253</v>
      </c>
      <c r="C37" s="330" t="s">
        <v>733</v>
      </c>
      <c r="D37" s="66"/>
    </row>
    <row r="38" spans="1:4" ht="15.75">
      <c r="A38" s="215" t="s">
        <v>215</v>
      </c>
      <c r="B38" s="298" t="s">
        <v>254</v>
      </c>
      <c r="C38" s="330" t="s">
        <v>734</v>
      </c>
      <c r="D38" s="66"/>
    </row>
    <row r="39" spans="1:4" ht="18" hidden="1">
      <c r="A39" s="11" t="s">
        <v>224</v>
      </c>
      <c r="B39" s="298" t="s">
        <v>225</v>
      </c>
      <c r="C39" s="298"/>
      <c r="D39" s="7"/>
    </row>
    <row r="40" spans="1:4" ht="18">
      <c r="A40" s="216" t="s">
        <v>216</v>
      </c>
      <c r="B40" s="298" t="s">
        <v>255</v>
      </c>
      <c r="C40" s="321" t="s">
        <v>715</v>
      </c>
      <c r="D40" s="6"/>
    </row>
    <row r="41" spans="1:4" ht="18">
      <c r="A41" s="216" t="s">
        <v>217</v>
      </c>
      <c r="B41" s="298" t="s">
        <v>708</v>
      </c>
      <c r="C41" s="322" t="s">
        <v>716</v>
      </c>
      <c r="D41" s="6"/>
    </row>
    <row r="42" spans="1:4" ht="18">
      <c r="A42" s="216" t="s">
        <v>218</v>
      </c>
      <c r="B42" s="298" t="s">
        <v>709</v>
      </c>
      <c r="C42" s="322" t="s">
        <v>717</v>
      </c>
      <c r="D42" s="6"/>
    </row>
    <row r="43" spans="1:4" ht="18">
      <c r="A43" s="216" t="s">
        <v>219</v>
      </c>
      <c r="B43" s="298" t="s">
        <v>710</v>
      </c>
      <c r="C43" s="322" t="s">
        <v>718</v>
      </c>
      <c r="D43" s="6"/>
    </row>
    <row r="44" spans="1:4" ht="18">
      <c r="A44" s="216" t="s">
        <v>220</v>
      </c>
      <c r="B44" s="298" t="s">
        <v>711</v>
      </c>
      <c r="C44" s="322" t="s">
        <v>719</v>
      </c>
      <c r="D44" s="6"/>
    </row>
    <row r="45" spans="1:4" ht="18">
      <c r="A45" s="216" t="s">
        <v>221</v>
      </c>
      <c r="B45" s="298" t="s">
        <v>712</v>
      </c>
      <c r="C45" s="321" t="s">
        <v>720</v>
      </c>
      <c r="D45" s="6"/>
    </row>
    <row r="46" spans="1:4" ht="18">
      <c r="A46" s="216" t="s">
        <v>222</v>
      </c>
      <c r="B46" s="298" t="s">
        <v>713</v>
      </c>
      <c r="C46" s="321" t="s">
        <v>721</v>
      </c>
      <c r="D46" s="6"/>
    </row>
  </sheetData>
  <hyperlinks>
    <hyperlink ref="B18" location="'1.4.1'!Print_Area" display="اجمالي التجارة الخارجية عبر منافذ إمارة ابوظبي"/>
    <hyperlink ref="B19" location="'1.4.2, 1.4.6, 1.4.10'!A1" display="الصادرات غير النفطية حسب اقسام النظام المنسق"/>
    <hyperlink ref="B20" location="'1.4.3, 1.4.7, 1.4.11'!A1" display="الصادرات غير النفطية حسب الاقاليم الجغرافية "/>
    <hyperlink ref="B21" location="'1.4.4, 1.4.8, 1.4.12'!A1" display="الصادرات غير النفطية حسب أهم الشركاء التجاريين"/>
    <hyperlink ref="B22" location="'1.4.5, 1.4.9, 1.4.13'!A1" display="الصادرات غير النفطية حسب تصنيف الفئات الاقتصادية الواسعة (BEC)"/>
    <hyperlink ref="B24" location="'1.4.3, 1.4.7, 1.4.11'!A1" display="السلع المعاد تصديرها حسب الاقاليم الجغرافية "/>
    <hyperlink ref="B25" location="'1.4.4, 1.4.8, 1.4.12'!A1" display="السلع المعاد تصديرها حسب أهم الشركاء التجاريين"/>
    <hyperlink ref="B26" location="'1.4.5, 1.4.9, 1.4.13'!A1" display="السلع المعاد تصديرها حسب تصنيف الفئات الاقتصادية الواسعة (BEC)"/>
    <hyperlink ref="B27" location="'1.4.2, 1.4.6, 1.4.10'!A1" display="الواردات حسب اقسام النظام المنسق"/>
    <hyperlink ref="B28" location="'1.4.3, 1.4.7, 1.4.11'!A1" display="الواردات حسب الاقاليم الجغرافية "/>
    <hyperlink ref="B29" location="'1.4.4, 1.4.8, 1.4.12'!A1" display="الواردات  حسب أهم الشركاء التجاريين"/>
    <hyperlink ref="B30" location="'1.4.5, 1.4.9, 1.4.13'!A1" display="الواردات حسب تصنيف الفئات الاقتصادية الواسعة (BEC)"/>
    <hyperlink ref="B23" location="'1.4.2, 1.4.6, 1.4.10'!A1" display="السلع المعاد تصديرها حسب اقسام النظام المنسق"/>
    <hyperlink ref="B31" location="'2.2.1, 2.2.2'!A1" display="المدارس حسب المنطقة للربع الثاني من عام 2015"/>
    <hyperlink ref="B32" location="'2.2.1, 2.2.2'!A1" display="المدارس حسب القطاع للربع الثاني من عام 2015"/>
    <hyperlink ref="B33" location="'2.2.3, 2.2.4, 2.2.5'!A1" display="الطلاب حسب المنطقة للربع الثاني من عام 2015"/>
    <hyperlink ref="B34" location="'2.2.3, 2.2.4, 2.2.5'!A1" display="الطلاب حسب القطاع للربع الثاني من عام 2015"/>
    <hyperlink ref="B35" location="'2.2.3, 2.2.4, 2.2.5'!A1" display="الطلاب حسب النوع للربع الثاني من عام 2015"/>
    <hyperlink ref="B36" location="'2.2.6, 2.2.7, 2.2.8'!A1" display="المعلمون حسب المنطقة للربع الثاني من عام 2015"/>
    <hyperlink ref="B37" location="'2.2.6, 2.2.7, 2.2.8'!A1" display="المعلمون حسب القطاع للربع الثاني من عام 2015"/>
    <hyperlink ref="B38" location="'2.2.6, 2.2.7, 2.2.8'!A1" display="المعلمون حسب النوع للربع الثاني من عام 2015"/>
    <hyperlink ref="B39" location="'2.2.9'!A1" display="عدد زوّار المتاحف"/>
    <hyperlink ref="B40" location="'3.1.1'!A1" display="متوسط درجات الحرارة العظمى والصغرى حسب المنطقة والشهر"/>
    <hyperlink ref="B41" location="'3.1.2'!A1" display="متوسط هطول الأمطار حسب المنطقة والشهر"/>
    <hyperlink ref="B42" location="'3.1.3'!A1" display="متوسط سرعة الرياح حسب المنطقة والشهر"/>
    <hyperlink ref="B43" location="'3.1.4'!A1" display="متوسط الضغط الجوي حسب المنطقة والشهر"/>
    <hyperlink ref="B44" location="'3.1.5'!A1" display="متوسط الرطوبة النسبية حسب المنطقة والشهر"/>
    <hyperlink ref="B45" location="'3.1.6'!A1" display="المتوسط اليومي لعدد ساعات سطوع الشمس حسب الشهر"/>
    <hyperlink ref="B46" location="'3.1.7'!A1" display="متوسط المجموع اليومي لشدة الإشعاع الشمسي حسب المنطقة والشهر"/>
    <hyperlink ref="B5" location="'1.2.1'!A1" display="الارقام القياسية لاسعار الانتاج الصناعي"/>
    <hyperlink ref="B6" location="'1.2.2'!A1" display="الارقام القياسية لكميات الانتاج الصناعي"/>
    <hyperlink ref="B7" location="'1.2.3'!A1" display="الأرقام القياسية لتكاليف الانشاءات"/>
    <hyperlink ref="B8" location="'1.2.4'!A1" display="اسعار مواد البناء "/>
    <hyperlink ref="B11" location="'1.3.2'!Print_Area" display="اعداد المباني والوحدات السكنية المنجزة في إمارة ابوظبي"/>
    <hyperlink ref="B12" location="'1.3.3'!Print_Area" display="نسبة الاشغال في المنشآت الفندقية"/>
    <hyperlink ref="B13" location="'1.3.4  '!Print_Area" display="عدد نزلاء المنشآت الفندقية حسب الجنسية "/>
    <hyperlink ref="B14" location="'1.3.5 '!Print_Area" display="اعداد القادمون والمغادرون حسب اقليم المغادرة والوصول"/>
    <hyperlink ref="B15" location="'1.3.7'!Print_Area" display="حركة النقل الجوي حسب المطار"/>
    <hyperlink ref="B16" location="'1.3.8'!Print_Area" display="أهم احصاءات سوق ابوظبي للاوراق المالية"/>
    <hyperlink ref="B17" location="'1.3.9'!Print_Area" display="إحصاءات البنوك"/>
    <hyperlink ref="B9" location="'1.2.5'!Print_Area" display="لأرقام القياسية لأسعار المستهل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0" location="'3.1.1'!Print_Area" display="Mean Maximum and Minimum Temperature by Region"/>
    <hyperlink ref="C41" location="'3.1.2'!Print_Area" display=" Rainfall Statistics by Region"/>
    <hyperlink ref="C42" location="'3.1.3'!Print_Area" display="Wind Speed Statistics by Region"/>
    <hyperlink ref="C43" location="'3.1.4'!Print_Area" display="Average Atmospheric Pressure by Region"/>
    <hyperlink ref="C44" location="'3.1.5'!Print_Area" display="Relative Humidity by Region"/>
    <hyperlink ref="C45" location="'3.1.6'!Print_Area" display="Daily Average Number of Hours of Sunshine by Region"/>
    <hyperlink ref="C46" location="'3.1.7'!Print_Area" display=" Average Daily Total Solar Radiation Intensity by Region"/>
    <hyperlink ref="C31" location="'2.2.1, 2.2.2 '!Print_Area" display="Schools by Region"/>
    <hyperlink ref="C32" location="'2.2.1, 2.2.2 '!Print_Area" display="Schools by Sector"/>
    <hyperlink ref="C33" location="'2.2.3, 2.2.4, 2.2.5'!Print_Area" display="Pupils by Region"/>
    <hyperlink ref="C34" location="'2.2.3, 2.2.4, 2.2.5'!Print_Area" display="Pupils by Sector"/>
    <hyperlink ref="C35" location="'2.2.3, 2.2.4, 2.2.5'!Print_Area" display="Pupils by Gender"/>
    <hyperlink ref="C36" location="'2.2.6, 2.2.7, 2.2.8 '!Print_Area" display=" Teachers by Region"/>
    <hyperlink ref="C37" location="'2.2.6, 2.2.7, 2.2.8 '!Print_Area" display="Teachers by Sector"/>
    <hyperlink ref="C38" location="'2.2.6, 2.2.7, 2.2.8 '!Print_Area" display="Teachers by Gender"/>
    <hyperlink ref="C4" r:id="rId1" location="'1.1.1'!Print_Area"/>
    <hyperlink ref="C5" r:id="rId2" location="'1.2.1'!Print_Area"/>
    <hyperlink ref="C6" r:id="rId3" location="'1.2.2'!Print_Area"/>
    <hyperlink ref="C7" r:id="rId4" location="'1.2.3'!Print_Area"/>
    <hyperlink ref="C8" r:id="rId5" location="'1.2.4'!Print_Area"/>
    <hyperlink ref="C9" r:id="rId6" location="'1.2.5'!Print_Area"/>
    <hyperlink ref="C10" r:id="rId7" location="'1.3.1'!Print_Area"/>
    <hyperlink ref="C11" r:id="rId8" location="'1.3.2 , 1.3.3'!Print_Area"/>
    <hyperlink ref="C12" r:id="rId9" location="'1.3.4'!Print_Area"/>
    <hyperlink ref="C13" r:id="rId10" location="'1.3.5  '!Print_Area"/>
    <hyperlink ref="C14" r:id="rId11" location="'1.3.6 '!Print_Area"/>
    <hyperlink ref="C15" r:id="rId12" location="'1.3.8'!Print_Area"/>
    <hyperlink ref="C16" r:id="rId13" location="'1.3.9'!Print_Area"/>
    <hyperlink ref="C17" r:id="rId14" location="'1.3.10'!Print_Area"/>
    <hyperlink ref="C18" r:id="rId15" location="'1.4.1'!Print_Area"/>
    <hyperlink ref="C19" r:id="rId16" location="'1.4.2, 1.4.6, 1.4.10'!Print_Area"/>
    <hyperlink ref="C20" r:id="rId17" location="'1.4.3, 1.4.7, 1.4.11'!Print_Area"/>
    <hyperlink ref="C21" r:id="rId18" location="'1.4.4, 1.4.8, 1.4.12'!Print_Area"/>
    <hyperlink ref="C22" r:id="rId19" location="'1.4.5, 1.4.9, 1.4.13'!Print_Area"/>
    <hyperlink ref="C23" r:id="rId20" location="'1.4.2, 1.4.6, 1.4.10'!Print_Area"/>
    <hyperlink ref="C24" r:id="rId21" location="'1.4.3, 1.4.7, 1.4.11'!Print_Area"/>
    <hyperlink ref="C25" r:id="rId22" location="'1.4.4, 1.4.8, 1.4.12'!Print_Area"/>
    <hyperlink ref="C26" r:id="rId23" location="'1.4.5, 1.4.9, 1.4.13'!Print_Area"/>
    <hyperlink ref="C27" r:id="rId24" location="'1.4.2, 1.4.6, 1.4.10'!Print_Area"/>
    <hyperlink ref="C28" r:id="rId25" location="'1.4.3, 1.4.7, 1.4.11'!Print_Area"/>
    <hyperlink ref="C29" r:id="rId26" location="'1.4.4, 1.4.8, 1.4.12'!Print_Area"/>
    <hyperlink ref="C30" r:id="rId27" location="'1.4.5, 1.4.9, 1.4.13'!Print_Area"/>
  </hyperlinks>
  <pageMargins left="0.7" right="0.7" top="0.75" bottom="0.75" header="0.3" footer="0.3"/>
  <pageSetup paperSize="9" scale="58" fitToHeight="0" orientation="portrait" r:id="rId28"/>
  <headerFooter>
    <oddHeader>&amp;L&amp;G&amp;R&amp;"Tahoma,Bold"&amp;8&amp;K01+019النشرة الإحصائية ربع السنوية 
الربع الرابع 2015</oddHeader>
    <oddFooter>&amp;C&amp;G</oddFooter>
  </headerFooter>
  <legacyDrawingHF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21.5703125" style="147" customWidth="1"/>
    <col min="2" max="12" width="9" style="147"/>
    <col min="13" max="13" width="13.42578125" style="147" customWidth="1"/>
    <col min="14" max="16384" width="9" style="147"/>
  </cols>
  <sheetData>
    <row r="1" spans="1:13">
      <c r="A1" s="349" t="s">
        <v>597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>
      <c r="A2" s="349" t="s">
        <v>596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3">
      <c r="A3" s="13"/>
      <c r="B3" s="16"/>
      <c r="C3" s="16"/>
      <c r="J3" s="13"/>
      <c r="K3" s="13" t="s">
        <v>89</v>
      </c>
    </row>
    <row r="4" spans="1:13">
      <c r="A4" s="369" t="s">
        <v>7</v>
      </c>
      <c r="B4" s="370">
        <v>2014</v>
      </c>
      <c r="C4" s="370">
        <v>2015</v>
      </c>
      <c r="D4" s="370">
        <v>2016</v>
      </c>
      <c r="E4" s="370">
        <v>2017</v>
      </c>
      <c r="F4" s="377">
        <v>2017</v>
      </c>
      <c r="G4" s="377"/>
      <c r="H4" s="377"/>
      <c r="I4" s="377"/>
      <c r="J4" s="378">
        <v>2018</v>
      </c>
      <c r="K4" s="378"/>
      <c r="L4" s="372" t="s">
        <v>343</v>
      </c>
      <c r="M4" s="372"/>
    </row>
    <row r="5" spans="1:13" ht="25.5">
      <c r="A5" s="369"/>
      <c r="B5" s="370"/>
      <c r="C5" s="370"/>
      <c r="D5" s="370"/>
      <c r="E5" s="370"/>
      <c r="F5" s="313" t="s">
        <v>627</v>
      </c>
      <c r="G5" s="313" t="s">
        <v>628</v>
      </c>
      <c r="H5" s="313" t="s">
        <v>629</v>
      </c>
      <c r="I5" s="313" t="s">
        <v>630</v>
      </c>
      <c r="J5" s="313" t="s">
        <v>627</v>
      </c>
      <c r="K5" s="313" t="s">
        <v>628</v>
      </c>
      <c r="L5" s="372"/>
      <c r="M5" s="372"/>
    </row>
    <row r="6" spans="1:13" ht="18.75" customHeight="1">
      <c r="A6" s="129" t="s">
        <v>527</v>
      </c>
      <c r="B6" s="261">
        <v>0.749</v>
      </c>
      <c r="C6" s="261">
        <v>0.754</v>
      </c>
      <c r="D6" s="261">
        <v>0.73</v>
      </c>
      <c r="E6" s="261">
        <v>0.71499999999999997</v>
      </c>
      <c r="F6" s="261">
        <v>0.76100000000000001</v>
      </c>
      <c r="G6" s="261">
        <v>0.64</v>
      </c>
      <c r="H6" s="261">
        <v>0.66</v>
      </c>
      <c r="I6" s="261">
        <v>0.8</v>
      </c>
      <c r="J6" s="261">
        <v>0.78</v>
      </c>
      <c r="K6" s="261">
        <v>0.65</v>
      </c>
      <c r="L6" s="375" t="s">
        <v>528</v>
      </c>
      <c r="M6" s="375"/>
    </row>
    <row r="7" spans="1:13">
      <c r="A7" s="325" t="s">
        <v>310</v>
      </c>
      <c r="K7" s="376" t="s">
        <v>529</v>
      </c>
      <c r="L7" s="376"/>
      <c r="M7" s="376"/>
    </row>
    <row r="20" spans="1:1">
      <c r="A20" s="147" t="s">
        <v>238</v>
      </c>
    </row>
  </sheetData>
  <mergeCells count="12">
    <mergeCell ref="L6:M6"/>
    <mergeCell ref="K7:M7"/>
    <mergeCell ref="A1:M1"/>
    <mergeCell ref="A2:M2"/>
    <mergeCell ref="A4:A5"/>
    <mergeCell ref="B4:B5"/>
    <mergeCell ref="C4:C5"/>
    <mergeCell ref="D4:D5"/>
    <mergeCell ref="E4:E5"/>
    <mergeCell ref="F4:I4"/>
    <mergeCell ref="J4:K4"/>
    <mergeCell ref="L4:M5"/>
  </mergeCells>
  <hyperlinks>
    <hyperlink ref="K3" location="Content!A1" display="contents"/>
  </hyperlinks>
  <pageMargins left="0.7" right="0.7" top="0.75" bottom="0.75" header="0.3" footer="0.3"/>
  <pageSetup paperSize="9" scale="9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29.28515625" style="147" bestFit="1" customWidth="1"/>
    <col min="2" max="2" width="10.42578125" style="147" customWidth="1"/>
    <col min="3" max="3" width="10.85546875" style="147" customWidth="1"/>
    <col min="4" max="4" width="10.7109375" style="147" customWidth="1"/>
    <col min="5" max="5" width="9.85546875" style="147" customWidth="1"/>
    <col min="6" max="9" width="9" style="147"/>
    <col min="10" max="10" width="9" style="147" customWidth="1"/>
    <col min="11" max="12" width="9" style="147"/>
    <col min="13" max="13" width="20.28515625" style="147" customWidth="1"/>
    <col min="14" max="16384" width="9" style="147"/>
  </cols>
  <sheetData>
    <row r="1" spans="1:13">
      <c r="A1" s="349" t="s">
        <v>598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>
      <c r="A2" s="349" t="s">
        <v>601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3">
      <c r="A3" s="13"/>
      <c r="K3" s="13" t="s">
        <v>89</v>
      </c>
    </row>
    <row r="4" spans="1:13">
      <c r="A4" s="380" t="s">
        <v>7</v>
      </c>
      <c r="B4" s="381">
        <v>2014</v>
      </c>
      <c r="C4" s="381">
        <v>2015</v>
      </c>
      <c r="D4" s="381">
        <v>2016</v>
      </c>
      <c r="E4" s="370">
        <v>2017</v>
      </c>
      <c r="F4" s="370">
        <v>2017</v>
      </c>
      <c r="G4" s="370"/>
      <c r="H4" s="370"/>
      <c r="I4" s="370"/>
      <c r="J4" s="378">
        <v>2018</v>
      </c>
      <c r="K4" s="378"/>
      <c r="L4" s="382" t="s">
        <v>343</v>
      </c>
      <c r="M4" s="382"/>
    </row>
    <row r="5" spans="1:13" ht="25.5">
      <c r="A5" s="369"/>
      <c r="B5" s="370"/>
      <c r="C5" s="370"/>
      <c r="D5" s="370"/>
      <c r="E5" s="370"/>
      <c r="F5" s="313" t="s">
        <v>627</v>
      </c>
      <c r="G5" s="313" t="s">
        <v>628</v>
      </c>
      <c r="H5" s="313" t="s">
        <v>629</v>
      </c>
      <c r="I5" s="313" t="s">
        <v>630</v>
      </c>
      <c r="J5" s="313" t="s">
        <v>627</v>
      </c>
      <c r="K5" s="313" t="s">
        <v>628</v>
      </c>
      <c r="L5" s="372"/>
      <c r="M5" s="372"/>
    </row>
    <row r="6" spans="1:13">
      <c r="A6" s="52" t="s">
        <v>105</v>
      </c>
      <c r="B6" s="23">
        <v>1152085</v>
      </c>
      <c r="C6" s="23">
        <v>1379589</v>
      </c>
      <c r="D6" s="23">
        <v>1462015</v>
      </c>
      <c r="E6" s="23">
        <v>1499220</v>
      </c>
      <c r="F6" s="130">
        <v>358022</v>
      </c>
      <c r="G6" s="130">
        <v>347422</v>
      </c>
      <c r="H6" s="130">
        <v>421329</v>
      </c>
      <c r="I6" s="23">
        <v>377786</v>
      </c>
      <c r="J6" s="87">
        <v>357053</v>
      </c>
      <c r="K6" s="87">
        <v>335345</v>
      </c>
      <c r="L6" s="383" t="s">
        <v>530</v>
      </c>
      <c r="M6" s="383"/>
    </row>
    <row r="7" spans="1:13">
      <c r="A7" s="52" t="s">
        <v>106</v>
      </c>
      <c r="B7" s="24">
        <v>240478</v>
      </c>
      <c r="C7" s="23">
        <v>269654</v>
      </c>
      <c r="D7" s="23">
        <v>291368</v>
      </c>
      <c r="E7" s="23">
        <v>284681</v>
      </c>
      <c r="F7" s="131">
        <v>80655</v>
      </c>
      <c r="G7" s="131">
        <v>57588</v>
      </c>
      <c r="H7" s="131">
        <v>93600</v>
      </c>
      <c r="I7" s="23">
        <v>53916</v>
      </c>
      <c r="J7" s="87">
        <v>68386</v>
      </c>
      <c r="K7" s="87">
        <v>51118</v>
      </c>
      <c r="L7" s="383" t="s">
        <v>531</v>
      </c>
      <c r="M7" s="383"/>
    </row>
    <row r="8" spans="1:13">
      <c r="A8" s="52" t="s">
        <v>107</v>
      </c>
      <c r="B8" s="24">
        <v>389479</v>
      </c>
      <c r="C8" s="23">
        <v>439174</v>
      </c>
      <c r="D8" s="23">
        <v>524646</v>
      </c>
      <c r="E8" s="23">
        <v>538307</v>
      </c>
      <c r="F8" s="131">
        <v>118674</v>
      </c>
      <c r="G8" s="131">
        <v>135347</v>
      </c>
      <c r="H8" s="131">
        <v>153115</v>
      </c>
      <c r="I8" s="23">
        <v>132888</v>
      </c>
      <c r="J8" s="87">
        <v>134493</v>
      </c>
      <c r="K8" s="87">
        <v>132729</v>
      </c>
      <c r="L8" s="383" t="s">
        <v>532</v>
      </c>
      <c r="M8" s="383"/>
    </row>
    <row r="9" spans="1:13">
      <c r="A9" s="52" t="s">
        <v>108</v>
      </c>
      <c r="B9" s="24">
        <v>723291</v>
      </c>
      <c r="C9" s="23">
        <v>879425</v>
      </c>
      <c r="D9" s="23">
        <v>1051732</v>
      </c>
      <c r="E9" s="23">
        <v>1243047</v>
      </c>
      <c r="F9" s="131">
        <v>287479</v>
      </c>
      <c r="G9" s="131">
        <v>304000</v>
      </c>
      <c r="H9" s="131">
        <v>314416</v>
      </c>
      <c r="I9" s="23">
        <v>337737</v>
      </c>
      <c r="J9" s="87">
        <v>350762</v>
      </c>
      <c r="K9" s="87">
        <v>307655</v>
      </c>
      <c r="L9" s="383" t="s">
        <v>533</v>
      </c>
      <c r="M9" s="383"/>
    </row>
    <row r="10" spans="1:13">
      <c r="A10" s="52" t="s">
        <v>109</v>
      </c>
      <c r="B10" s="24">
        <v>57430</v>
      </c>
      <c r="C10" s="23">
        <v>64956</v>
      </c>
      <c r="D10" s="23">
        <v>60377</v>
      </c>
      <c r="E10" s="23">
        <v>63952</v>
      </c>
      <c r="F10" s="131">
        <v>13952</v>
      </c>
      <c r="G10" s="131">
        <v>14230</v>
      </c>
      <c r="H10" s="131">
        <v>16051</v>
      </c>
      <c r="I10" s="23">
        <v>20004</v>
      </c>
      <c r="J10" s="87">
        <v>15499</v>
      </c>
      <c r="K10" s="87">
        <v>14813</v>
      </c>
      <c r="L10" s="379" t="s">
        <v>534</v>
      </c>
      <c r="M10" s="379"/>
    </row>
    <row r="11" spans="1:13">
      <c r="A11" s="52" t="s">
        <v>110</v>
      </c>
      <c r="B11" s="24">
        <v>53642</v>
      </c>
      <c r="C11" s="23">
        <v>60637</v>
      </c>
      <c r="D11" s="23">
        <v>64847</v>
      </c>
      <c r="E11" s="23">
        <v>74195</v>
      </c>
      <c r="F11" s="131">
        <v>16459</v>
      </c>
      <c r="G11" s="131">
        <v>15413</v>
      </c>
      <c r="H11" s="131">
        <v>20142</v>
      </c>
      <c r="I11" s="23">
        <v>22328</v>
      </c>
      <c r="J11" s="87">
        <v>18817</v>
      </c>
      <c r="K11" s="87">
        <v>17015</v>
      </c>
      <c r="L11" s="379" t="s">
        <v>535</v>
      </c>
      <c r="M11" s="379"/>
    </row>
    <row r="12" spans="1:13">
      <c r="A12" s="52" t="s">
        <v>111</v>
      </c>
      <c r="B12" s="24">
        <v>651804</v>
      </c>
      <c r="C12" s="23">
        <v>723701</v>
      </c>
      <c r="D12" s="23">
        <v>724526</v>
      </c>
      <c r="E12" s="23">
        <v>864162</v>
      </c>
      <c r="F12" s="131">
        <v>209960</v>
      </c>
      <c r="G12" s="131">
        <v>189555</v>
      </c>
      <c r="H12" s="87">
        <v>159658</v>
      </c>
      <c r="I12" s="23">
        <v>307257</v>
      </c>
      <c r="J12" s="87">
        <v>269971</v>
      </c>
      <c r="K12" s="87">
        <v>200025</v>
      </c>
      <c r="L12" s="379" t="s">
        <v>536</v>
      </c>
      <c r="M12" s="379"/>
    </row>
    <row r="13" spans="1:13">
      <c r="A13" s="52" t="s">
        <v>112</v>
      </c>
      <c r="B13" s="24">
        <v>185023</v>
      </c>
      <c r="C13" s="23">
        <v>221845</v>
      </c>
      <c r="D13" s="23">
        <v>210236</v>
      </c>
      <c r="E13" s="23">
        <v>258638</v>
      </c>
      <c r="F13" s="131">
        <v>62802</v>
      </c>
      <c r="G13" s="131">
        <v>54711</v>
      </c>
      <c r="H13" s="87">
        <v>55795</v>
      </c>
      <c r="I13" s="23">
        <v>85549</v>
      </c>
      <c r="J13" s="87">
        <v>73961</v>
      </c>
      <c r="K13" s="87">
        <v>64995.000000000007</v>
      </c>
      <c r="L13" s="379" t="s">
        <v>537</v>
      </c>
      <c r="M13" s="379"/>
    </row>
    <row r="14" spans="1:13">
      <c r="A14" s="53" t="s">
        <v>113</v>
      </c>
      <c r="B14" s="50">
        <v>40831</v>
      </c>
      <c r="C14" s="50">
        <v>66865</v>
      </c>
      <c r="D14" s="50">
        <v>50567</v>
      </c>
      <c r="E14" s="50">
        <v>62050</v>
      </c>
      <c r="F14" s="50">
        <v>14365</v>
      </c>
      <c r="G14" s="50">
        <v>15554</v>
      </c>
      <c r="H14" s="50">
        <v>12330</v>
      </c>
      <c r="I14" s="50">
        <v>19946</v>
      </c>
      <c r="J14" s="50">
        <v>574</v>
      </c>
      <c r="K14" s="50">
        <v>20</v>
      </c>
      <c r="L14" s="384" t="s">
        <v>538</v>
      </c>
      <c r="M14" s="384"/>
    </row>
    <row r="15" spans="1:13">
      <c r="A15" s="335" t="s">
        <v>310</v>
      </c>
      <c r="B15" s="328"/>
      <c r="C15" s="328"/>
      <c r="D15" s="328"/>
      <c r="E15" s="328"/>
      <c r="G15" s="23"/>
      <c r="H15" s="132"/>
      <c r="J15" s="14"/>
      <c r="K15" s="376" t="s">
        <v>529</v>
      </c>
      <c r="L15" s="376"/>
      <c r="M15" s="376"/>
    </row>
    <row r="16" spans="1:13">
      <c r="A16" s="339" t="s">
        <v>763</v>
      </c>
      <c r="L16" s="385" t="s">
        <v>764</v>
      </c>
      <c r="M16" s="385"/>
    </row>
    <row r="17" spans="1:13">
      <c r="A17" s="262"/>
      <c r="B17" s="262"/>
      <c r="C17" s="262"/>
      <c r="J17" s="138"/>
      <c r="K17" s="87"/>
      <c r="L17" s="87"/>
      <c r="M17" s="263"/>
    </row>
    <row r="18" spans="1:13">
      <c r="A18" s="262"/>
      <c r="B18" s="262"/>
      <c r="C18" s="262"/>
      <c r="J18" s="138"/>
      <c r="K18" s="87"/>
      <c r="L18" s="87"/>
      <c r="M18" s="263"/>
    </row>
  </sheetData>
  <mergeCells count="21">
    <mergeCell ref="L12:M12"/>
    <mergeCell ref="L13:M13"/>
    <mergeCell ref="L14:M14"/>
    <mergeCell ref="K15:M15"/>
    <mergeCell ref="L16:M16"/>
    <mergeCell ref="L11:M11"/>
    <mergeCell ref="A1:M1"/>
    <mergeCell ref="A2:M2"/>
    <mergeCell ref="A4:A5"/>
    <mergeCell ref="B4:B5"/>
    <mergeCell ref="C4:C5"/>
    <mergeCell ref="D4:D5"/>
    <mergeCell ref="E4:E5"/>
    <mergeCell ref="F4:I4"/>
    <mergeCell ref="J4:K4"/>
    <mergeCell ref="L4:M5"/>
    <mergeCell ref="L6:M6"/>
    <mergeCell ref="L7:M7"/>
    <mergeCell ref="L8:M8"/>
    <mergeCell ref="L9:M9"/>
    <mergeCell ref="L10:M10"/>
  </mergeCells>
  <hyperlinks>
    <hyperlink ref="K3" location="Content!A1" display="contents"/>
  </hyperlinks>
  <pageMargins left="0.7" right="0.7" top="0.75" bottom="0.75" header="0.3" footer="0.3"/>
  <pageSetup paperSize="9"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rightToLeft="1" view="pageBreakPreview" zoomScaleNormal="100" zoomScaleSheetLayoutView="100" workbookViewId="0">
      <selection activeCell="A3" sqref="A3"/>
    </sheetView>
  </sheetViews>
  <sheetFormatPr defaultRowHeight="15"/>
  <cols>
    <col min="1" max="1" width="25.85546875" style="147" customWidth="1"/>
    <col min="2" max="9" width="9.140625" style="147"/>
    <col min="10" max="10" width="10.7109375" style="147" customWidth="1"/>
    <col min="11" max="11" width="9.140625" style="147"/>
    <col min="12" max="12" width="20.140625" style="147" customWidth="1"/>
    <col min="13" max="16384" width="9.140625" style="147"/>
  </cols>
  <sheetData>
    <row r="1" spans="1:12" s="291" customFormat="1">
      <c r="A1" s="349" t="s">
        <v>599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>
      <c r="A2" s="349" t="s">
        <v>600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>
      <c r="B3" s="73"/>
      <c r="C3" s="73"/>
      <c r="K3" s="13" t="s">
        <v>89</v>
      </c>
    </row>
    <row r="4" spans="1:12">
      <c r="A4" s="369" t="s">
        <v>7</v>
      </c>
      <c r="B4" s="370">
        <v>2014</v>
      </c>
      <c r="C4" s="370">
        <v>2015</v>
      </c>
      <c r="D4" s="370">
        <v>2016</v>
      </c>
      <c r="E4" s="370">
        <v>2017</v>
      </c>
      <c r="F4" s="371">
        <v>2017</v>
      </c>
      <c r="G4" s="371"/>
      <c r="H4" s="371"/>
      <c r="I4" s="371"/>
      <c r="J4" s="370">
        <v>2018</v>
      </c>
      <c r="K4" s="370"/>
      <c r="L4" s="372" t="s">
        <v>514</v>
      </c>
    </row>
    <row r="5" spans="1:12" ht="25.5">
      <c r="A5" s="369"/>
      <c r="B5" s="370"/>
      <c r="C5" s="370"/>
      <c r="D5" s="370"/>
      <c r="E5" s="370"/>
      <c r="F5" s="313" t="s">
        <v>627</v>
      </c>
      <c r="G5" s="313" t="s">
        <v>628</v>
      </c>
      <c r="H5" s="313" t="s">
        <v>629</v>
      </c>
      <c r="I5" s="313" t="s">
        <v>630</v>
      </c>
      <c r="J5" s="313" t="s">
        <v>627</v>
      </c>
      <c r="K5" s="313" t="s">
        <v>628</v>
      </c>
      <c r="L5" s="372"/>
    </row>
    <row r="6" spans="1:12">
      <c r="A6" s="28" t="s">
        <v>182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64" t="s">
        <v>539</v>
      </c>
    </row>
    <row r="7" spans="1:12">
      <c r="A7" s="22" t="s">
        <v>183</v>
      </c>
      <c r="B7" s="25">
        <v>1652283</v>
      </c>
      <c r="C7" s="25">
        <v>1753222</v>
      </c>
      <c r="D7" s="25">
        <v>1805190</v>
      </c>
      <c r="E7" s="25">
        <f>F7+G7+I7+H7</f>
        <v>1529150</v>
      </c>
      <c r="F7" s="25">
        <v>462395</v>
      </c>
      <c r="G7" s="25">
        <v>463414</v>
      </c>
      <c r="H7" s="25">
        <v>284549</v>
      </c>
      <c r="I7" s="25">
        <v>318792</v>
      </c>
      <c r="J7" s="25">
        <v>365202</v>
      </c>
      <c r="K7" s="25">
        <v>373754</v>
      </c>
      <c r="L7" s="251" t="s">
        <v>540</v>
      </c>
    </row>
    <row r="8" spans="1:12">
      <c r="A8" s="22" t="s">
        <v>184</v>
      </c>
      <c r="B8" s="25">
        <v>574004</v>
      </c>
      <c r="C8" s="25">
        <v>686811</v>
      </c>
      <c r="D8" s="25">
        <v>707983</v>
      </c>
      <c r="E8" s="25">
        <f t="shared" ref="E8:E14" si="0">F8+G8+I8+H8</f>
        <v>705680</v>
      </c>
      <c r="F8" s="25">
        <v>166795</v>
      </c>
      <c r="G8" s="25">
        <v>148439</v>
      </c>
      <c r="H8" s="25">
        <v>221198</v>
      </c>
      <c r="I8" s="25">
        <v>169248</v>
      </c>
      <c r="J8" s="25">
        <v>160927</v>
      </c>
      <c r="K8" s="25">
        <v>156917</v>
      </c>
      <c r="L8" s="251" t="s">
        <v>541</v>
      </c>
    </row>
    <row r="9" spans="1:12">
      <c r="A9" s="22" t="s">
        <v>185</v>
      </c>
      <c r="B9" s="25">
        <v>4009320</v>
      </c>
      <c r="C9" s="25">
        <v>4839961</v>
      </c>
      <c r="D9" s="25">
        <v>5114609</v>
      </c>
      <c r="E9" s="25">
        <f t="shared" si="0"/>
        <v>4995176</v>
      </c>
      <c r="F9" s="25">
        <v>1349433</v>
      </c>
      <c r="G9" s="25">
        <v>1204482</v>
      </c>
      <c r="H9" s="25">
        <v>1355190</v>
      </c>
      <c r="I9" s="25">
        <v>1086071</v>
      </c>
      <c r="J9" s="25">
        <v>1197477</v>
      </c>
      <c r="K9" s="25">
        <v>1103456</v>
      </c>
      <c r="L9" s="251" t="s">
        <v>542</v>
      </c>
    </row>
    <row r="10" spans="1:12">
      <c r="A10" s="22" t="s">
        <v>155</v>
      </c>
      <c r="B10" s="25">
        <v>2324205</v>
      </c>
      <c r="C10" s="25">
        <v>2825223</v>
      </c>
      <c r="D10" s="25">
        <v>2852072</v>
      </c>
      <c r="E10" s="25">
        <f t="shared" si="0"/>
        <v>2851746</v>
      </c>
      <c r="F10" s="25">
        <v>694593</v>
      </c>
      <c r="G10" s="25">
        <v>636956</v>
      </c>
      <c r="H10" s="25">
        <v>814990</v>
      </c>
      <c r="I10" s="25">
        <v>705207</v>
      </c>
      <c r="J10" s="25">
        <v>680966</v>
      </c>
      <c r="K10" s="25">
        <v>575522</v>
      </c>
      <c r="L10" s="251" t="s">
        <v>536</v>
      </c>
    </row>
    <row r="11" spans="1:12">
      <c r="A11" s="22" t="s">
        <v>156</v>
      </c>
      <c r="B11" s="25">
        <v>471701</v>
      </c>
      <c r="C11" s="25">
        <v>537486</v>
      </c>
      <c r="D11" s="25">
        <v>635293</v>
      </c>
      <c r="E11" s="25">
        <f t="shared" si="0"/>
        <v>652836</v>
      </c>
      <c r="F11" s="25">
        <v>147672</v>
      </c>
      <c r="G11" s="25">
        <v>154559</v>
      </c>
      <c r="H11" s="25">
        <v>177591</v>
      </c>
      <c r="I11" s="25">
        <v>173014</v>
      </c>
      <c r="J11" s="25">
        <v>120049</v>
      </c>
      <c r="K11" s="25">
        <v>136940</v>
      </c>
      <c r="L11" s="251" t="s">
        <v>543</v>
      </c>
    </row>
    <row r="12" spans="1:12">
      <c r="A12" s="22" t="s">
        <v>186</v>
      </c>
      <c r="B12" s="25">
        <v>75213</v>
      </c>
      <c r="C12" s="25">
        <v>72579</v>
      </c>
      <c r="D12" s="25">
        <v>89781</v>
      </c>
      <c r="E12" s="25">
        <f>F12</f>
        <v>25012</v>
      </c>
      <c r="F12" s="25">
        <v>25012</v>
      </c>
      <c r="G12" s="119" t="s">
        <v>34</v>
      </c>
      <c r="H12" s="119" t="s">
        <v>34</v>
      </c>
      <c r="I12" s="119" t="s">
        <v>34</v>
      </c>
      <c r="J12" s="119" t="s">
        <v>34</v>
      </c>
      <c r="K12" s="119" t="s">
        <v>34</v>
      </c>
      <c r="L12" s="251" t="s">
        <v>544</v>
      </c>
    </row>
    <row r="13" spans="1:12">
      <c r="A13" s="22" t="s">
        <v>187</v>
      </c>
      <c r="B13" s="25">
        <v>270162</v>
      </c>
      <c r="C13" s="25">
        <v>313222</v>
      </c>
      <c r="D13" s="25">
        <v>318721</v>
      </c>
      <c r="E13" s="25">
        <f t="shared" si="0"/>
        <v>281123</v>
      </c>
      <c r="F13" s="25">
        <v>59469</v>
      </c>
      <c r="G13" s="25">
        <v>69719</v>
      </c>
      <c r="H13" s="25">
        <v>83293</v>
      </c>
      <c r="I13" s="25">
        <v>68642</v>
      </c>
      <c r="J13" s="25">
        <v>57257</v>
      </c>
      <c r="K13" s="25">
        <v>59145</v>
      </c>
      <c r="L13" s="251" t="s">
        <v>545</v>
      </c>
    </row>
    <row r="14" spans="1:12">
      <c r="A14" s="22" t="s">
        <v>188</v>
      </c>
      <c r="B14" s="25">
        <v>418283</v>
      </c>
      <c r="C14" s="25">
        <v>532518</v>
      </c>
      <c r="D14" s="25">
        <v>610998</v>
      </c>
      <c r="E14" s="25">
        <f t="shared" si="0"/>
        <v>632415</v>
      </c>
      <c r="F14" s="25">
        <v>146626</v>
      </c>
      <c r="G14" s="25">
        <v>167374</v>
      </c>
      <c r="H14" s="25">
        <v>173421</v>
      </c>
      <c r="I14" s="25">
        <v>144994</v>
      </c>
      <c r="J14" s="25">
        <v>144573</v>
      </c>
      <c r="K14" s="25">
        <v>174360</v>
      </c>
      <c r="L14" s="251" t="s">
        <v>546</v>
      </c>
    </row>
    <row r="15" spans="1:12">
      <c r="A15" s="22" t="s">
        <v>97</v>
      </c>
      <c r="B15" s="25">
        <v>2708</v>
      </c>
      <c r="C15" s="25">
        <v>3541</v>
      </c>
      <c r="D15" s="25">
        <v>4367</v>
      </c>
      <c r="E15" s="25">
        <f>G15+H15+I15</f>
        <v>4907</v>
      </c>
      <c r="F15" s="119" t="s">
        <v>34</v>
      </c>
      <c r="G15" s="25">
        <v>1053</v>
      </c>
      <c r="H15" s="25">
        <v>1615</v>
      </c>
      <c r="I15" s="25">
        <v>2239</v>
      </c>
      <c r="J15" s="25">
        <v>2847</v>
      </c>
      <c r="K15" s="25">
        <v>1614</v>
      </c>
      <c r="L15" s="251" t="s">
        <v>521</v>
      </c>
    </row>
    <row r="16" spans="1:12">
      <c r="A16" s="28" t="s">
        <v>189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64" t="s">
        <v>547</v>
      </c>
    </row>
    <row r="17" spans="1:14">
      <c r="A17" s="22" t="s">
        <v>183</v>
      </c>
      <c r="B17" s="25">
        <v>1723745</v>
      </c>
      <c r="C17" s="25">
        <v>1839812</v>
      </c>
      <c r="D17" s="25">
        <v>1909195</v>
      </c>
      <c r="E17" s="25">
        <f>F17+G17+H17+I17</f>
        <v>1543583</v>
      </c>
      <c r="F17" s="25">
        <v>492259</v>
      </c>
      <c r="G17" s="25">
        <v>425624</v>
      </c>
      <c r="H17" s="25">
        <v>306047</v>
      </c>
      <c r="I17" s="25">
        <v>319653</v>
      </c>
      <c r="J17" s="25">
        <v>329249</v>
      </c>
      <c r="K17" s="25">
        <v>302393</v>
      </c>
      <c r="L17" s="251" t="s">
        <v>540</v>
      </c>
    </row>
    <row r="18" spans="1:14">
      <c r="A18" s="22" t="s">
        <v>184</v>
      </c>
      <c r="B18" s="25">
        <v>559548</v>
      </c>
      <c r="C18" s="25">
        <v>675768</v>
      </c>
      <c r="D18" s="25">
        <v>708865</v>
      </c>
      <c r="E18" s="25">
        <f t="shared" ref="E18:E24" si="1">F18+G18+H18+I18</f>
        <v>711669</v>
      </c>
      <c r="F18" s="25">
        <v>169394</v>
      </c>
      <c r="G18" s="25">
        <v>178110</v>
      </c>
      <c r="H18" s="25">
        <v>206518</v>
      </c>
      <c r="I18" s="25">
        <v>157647</v>
      </c>
      <c r="J18" s="25">
        <v>158300</v>
      </c>
      <c r="K18" s="25">
        <v>176805</v>
      </c>
      <c r="L18" s="251" t="s">
        <v>541</v>
      </c>
    </row>
    <row r="19" spans="1:14">
      <c r="A19" s="22" t="s">
        <v>185</v>
      </c>
      <c r="B19" s="25">
        <v>3942482</v>
      </c>
      <c r="C19" s="25">
        <v>4628598</v>
      </c>
      <c r="D19" s="25">
        <v>4956530</v>
      </c>
      <c r="E19" s="25">
        <f t="shared" si="1"/>
        <v>4927300</v>
      </c>
      <c r="F19" s="25">
        <v>1241240</v>
      </c>
      <c r="G19" s="25">
        <v>1218074</v>
      </c>
      <c r="H19" s="25">
        <v>1267649</v>
      </c>
      <c r="I19" s="25">
        <v>1200337</v>
      </c>
      <c r="J19" s="25">
        <v>1176214</v>
      </c>
      <c r="K19" s="25">
        <v>1088515</v>
      </c>
      <c r="L19" s="251" t="s">
        <v>542</v>
      </c>
    </row>
    <row r="20" spans="1:14">
      <c r="A20" s="22" t="s">
        <v>155</v>
      </c>
      <c r="B20" s="25">
        <v>2359144</v>
      </c>
      <c r="C20" s="25">
        <v>2917315</v>
      </c>
      <c r="D20" s="25">
        <v>2947608</v>
      </c>
      <c r="E20" s="25">
        <f t="shared" si="1"/>
        <v>2934192</v>
      </c>
      <c r="F20" s="25">
        <v>753202</v>
      </c>
      <c r="G20" s="25">
        <v>758091</v>
      </c>
      <c r="H20" s="25">
        <v>816179</v>
      </c>
      <c r="I20" s="25">
        <v>606720</v>
      </c>
      <c r="J20" s="25">
        <v>730594</v>
      </c>
      <c r="K20" s="25">
        <v>731339</v>
      </c>
      <c r="L20" s="251" t="s">
        <v>536</v>
      </c>
    </row>
    <row r="21" spans="1:14">
      <c r="A21" s="22" t="s">
        <v>156</v>
      </c>
      <c r="B21" s="25">
        <v>478396</v>
      </c>
      <c r="C21" s="25">
        <v>598668</v>
      </c>
      <c r="D21" s="25">
        <v>691663</v>
      </c>
      <c r="E21" s="25">
        <f t="shared" si="1"/>
        <v>669497</v>
      </c>
      <c r="F21" s="25">
        <v>172362</v>
      </c>
      <c r="G21" s="25">
        <v>156188</v>
      </c>
      <c r="H21" s="25">
        <v>197536</v>
      </c>
      <c r="I21" s="25">
        <v>143411</v>
      </c>
      <c r="J21" s="25">
        <v>155858</v>
      </c>
      <c r="K21" s="25">
        <v>160464</v>
      </c>
      <c r="L21" s="251" t="s">
        <v>543</v>
      </c>
    </row>
    <row r="22" spans="1:14">
      <c r="A22" s="22" t="s">
        <v>186</v>
      </c>
      <c r="B22" s="25">
        <v>76390</v>
      </c>
      <c r="C22" s="25">
        <v>76815</v>
      </c>
      <c r="D22" s="25">
        <v>90026</v>
      </c>
      <c r="E22" s="25">
        <f>F22</f>
        <v>24573</v>
      </c>
      <c r="F22" s="25">
        <v>24573</v>
      </c>
      <c r="G22" s="119" t="s">
        <v>34</v>
      </c>
      <c r="H22" s="119" t="s">
        <v>34</v>
      </c>
      <c r="I22" s="119" t="s">
        <v>34</v>
      </c>
      <c r="J22" s="119" t="s">
        <v>34</v>
      </c>
      <c r="K22" s="119" t="s">
        <v>34</v>
      </c>
      <c r="L22" s="251" t="s">
        <v>544</v>
      </c>
    </row>
    <row r="23" spans="1:14">
      <c r="A23" s="22" t="s">
        <v>187</v>
      </c>
      <c r="B23" s="25">
        <v>242117</v>
      </c>
      <c r="C23" s="25">
        <v>289595</v>
      </c>
      <c r="D23" s="25">
        <v>301343</v>
      </c>
      <c r="E23" s="25">
        <f t="shared" si="1"/>
        <v>265693</v>
      </c>
      <c r="F23" s="25">
        <v>58947</v>
      </c>
      <c r="G23" s="25">
        <v>67275</v>
      </c>
      <c r="H23" s="25">
        <v>76024</v>
      </c>
      <c r="I23" s="25">
        <v>63447</v>
      </c>
      <c r="J23" s="25">
        <v>53504</v>
      </c>
      <c r="K23" s="25">
        <v>51441</v>
      </c>
      <c r="L23" s="251" t="s">
        <v>545</v>
      </c>
    </row>
    <row r="24" spans="1:14">
      <c r="A24" s="22" t="s">
        <v>188</v>
      </c>
      <c r="B24" s="25">
        <v>397766</v>
      </c>
      <c r="C24" s="25">
        <v>528297</v>
      </c>
      <c r="D24" s="25">
        <v>603853</v>
      </c>
      <c r="E24" s="25">
        <f t="shared" si="1"/>
        <v>636026</v>
      </c>
      <c r="F24" s="25">
        <v>164614</v>
      </c>
      <c r="G24" s="25">
        <v>124516</v>
      </c>
      <c r="H24" s="25">
        <v>183680</v>
      </c>
      <c r="I24" s="25">
        <v>163216</v>
      </c>
      <c r="J24" s="25">
        <v>157067</v>
      </c>
      <c r="K24" s="25">
        <v>113888</v>
      </c>
      <c r="L24" s="251" t="s">
        <v>546</v>
      </c>
    </row>
    <row r="25" spans="1:14">
      <c r="A25" s="26" t="s">
        <v>97</v>
      </c>
      <c r="B25" s="27">
        <v>2815</v>
      </c>
      <c r="C25" s="27">
        <v>3689</v>
      </c>
      <c r="D25" s="27">
        <v>4288</v>
      </c>
      <c r="E25" s="85">
        <f t="shared" ref="E25" si="2">SUM(F25:I25)</f>
        <v>5146</v>
      </c>
      <c r="F25" s="85" t="s">
        <v>34</v>
      </c>
      <c r="G25" s="27">
        <v>1173</v>
      </c>
      <c r="H25" s="27">
        <v>1738</v>
      </c>
      <c r="I25" s="27">
        <v>2235</v>
      </c>
      <c r="J25" s="85">
        <v>2090</v>
      </c>
      <c r="K25" s="85">
        <v>1599</v>
      </c>
      <c r="L25" s="265" t="s">
        <v>521</v>
      </c>
    </row>
    <row r="26" spans="1:14">
      <c r="A26" s="386" t="s">
        <v>311</v>
      </c>
      <c r="B26" s="386"/>
      <c r="C26" s="15"/>
      <c r="D26" s="15"/>
      <c r="F26" s="120"/>
      <c r="L26" s="266" t="s">
        <v>548</v>
      </c>
      <c r="M26" s="258"/>
      <c r="N26" s="258"/>
    </row>
    <row r="27" spans="1:14">
      <c r="A27" s="133" t="s">
        <v>312</v>
      </c>
      <c r="F27" s="120"/>
      <c r="L27" s="133" t="s">
        <v>549</v>
      </c>
    </row>
    <row r="29" spans="1:14" ht="13.5" customHeight="1"/>
  </sheetData>
  <mergeCells count="11">
    <mergeCell ref="A26:B2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9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rightToLeft="1" view="pageBreakPreview" zoomScaleNormal="100" zoomScaleSheetLayoutView="100" workbookViewId="0">
      <selection activeCell="A3" sqref="A3"/>
    </sheetView>
  </sheetViews>
  <sheetFormatPr defaultRowHeight="15"/>
  <cols>
    <col min="1" max="1" width="26.42578125" style="147" bestFit="1" customWidth="1"/>
    <col min="2" max="5" width="9.140625" style="147"/>
    <col min="6" max="6" width="10" style="147" bestFit="1" customWidth="1"/>
    <col min="7" max="11" width="9.140625" style="147"/>
    <col min="12" max="12" width="37.140625" style="147" customWidth="1"/>
    <col min="13" max="16384" width="9.140625" style="147"/>
  </cols>
  <sheetData>
    <row r="1" spans="1:12" s="291" customFormat="1">
      <c r="A1" s="348" t="s">
        <v>782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>
      <c r="A2" s="387" t="s">
        <v>783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</row>
    <row r="3" spans="1:12">
      <c r="B3" s="73"/>
      <c r="C3" s="73"/>
      <c r="E3" s="13"/>
      <c r="F3" s="73"/>
      <c r="K3" s="13" t="s">
        <v>89</v>
      </c>
    </row>
    <row r="4" spans="1:12">
      <c r="A4" s="369" t="s">
        <v>7</v>
      </c>
      <c r="B4" s="370">
        <v>2014</v>
      </c>
      <c r="C4" s="370">
        <v>2015</v>
      </c>
      <c r="D4" s="370">
        <v>2016</v>
      </c>
      <c r="E4" s="370">
        <v>2017</v>
      </c>
      <c r="F4" s="371">
        <v>2017</v>
      </c>
      <c r="G4" s="371"/>
      <c r="H4" s="371"/>
      <c r="I4" s="371"/>
      <c r="J4" s="370">
        <v>2018</v>
      </c>
      <c r="K4" s="370"/>
      <c r="L4" s="372" t="s">
        <v>514</v>
      </c>
    </row>
    <row r="5" spans="1:12" ht="25.5">
      <c r="A5" s="369"/>
      <c r="B5" s="370"/>
      <c r="C5" s="370"/>
      <c r="D5" s="370"/>
      <c r="E5" s="370"/>
      <c r="F5" s="313" t="s">
        <v>627</v>
      </c>
      <c r="G5" s="313" t="s">
        <v>628</v>
      </c>
      <c r="H5" s="313" t="s">
        <v>629</v>
      </c>
      <c r="I5" s="313" t="s">
        <v>630</v>
      </c>
      <c r="J5" s="313" t="s">
        <v>627</v>
      </c>
      <c r="K5" s="313" t="s">
        <v>628</v>
      </c>
      <c r="L5" s="372"/>
    </row>
    <row r="6" spans="1:12">
      <c r="A6" s="28" t="s">
        <v>176</v>
      </c>
      <c r="B6" s="29"/>
      <c r="C6" s="29"/>
      <c r="D6" s="29"/>
      <c r="E6" s="30"/>
      <c r="F6" s="30"/>
      <c r="G6" s="30"/>
      <c r="H6" s="30"/>
      <c r="I6" s="30"/>
      <c r="J6" s="30"/>
      <c r="K6" s="30"/>
      <c r="L6" s="267" t="s">
        <v>551</v>
      </c>
    </row>
    <row r="7" spans="1:12">
      <c r="A7" s="33" t="s">
        <v>278</v>
      </c>
      <c r="B7" s="35">
        <v>431138</v>
      </c>
      <c r="C7" s="35">
        <v>458565</v>
      </c>
      <c r="D7" s="35">
        <v>445860</v>
      </c>
      <c r="E7" s="35">
        <v>408574</v>
      </c>
      <c r="F7" s="35">
        <v>106055</v>
      </c>
      <c r="G7" s="35">
        <v>99605</v>
      </c>
      <c r="H7" s="35">
        <v>106911</v>
      </c>
      <c r="I7" s="35">
        <v>96003</v>
      </c>
      <c r="J7" s="35">
        <v>79936</v>
      </c>
      <c r="K7" s="35">
        <v>84332</v>
      </c>
      <c r="L7" s="268" t="s">
        <v>552</v>
      </c>
    </row>
    <row r="8" spans="1:12">
      <c r="A8" s="33" t="s">
        <v>279</v>
      </c>
      <c r="B8" s="35">
        <v>365927</v>
      </c>
      <c r="C8" s="35">
        <v>368898</v>
      </c>
      <c r="D8" s="35">
        <v>354007</v>
      </c>
      <c r="E8" s="35">
        <v>325716</v>
      </c>
      <c r="F8" s="35">
        <v>83285</v>
      </c>
      <c r="G8" s="35">
        <v>79426</v>
      </c>
      <c r="H8" s="35">
        <v>85241</v>
      </c>
      <c r="I8" s="35">
        <v>77764</v>
      </c>
      <c r="J8" s="35">
        <v>62557</v>
      </c>
      <c r="K8" s="35">
        <v>69085</v>
      </c>
      <c r="L8" s="268" t="s">
        <v>553</v>
      </c>
    </row>
    <row r="9" spans="1:12">
      <c r="A9" s="28" t="s">
        <v>175</v>
      </c>
      <c r="B9" s="28"/>
      <c r="C9" s="28"/>
      <c r="D9" s="28"/>
      <c r="E9" s="29"/>
      <c r="F9" s="30"/>
      <c r="G9" s="30"/>
      <c r="H9" s="30"/>
      <c r="I9" s="30"/>
      <c r="J9" s="30"/>
      <c r="K9" s="30"/>
      <c r="L9" s="267" t="s">
        <v>554</v>
      </c>
    </row>
    <row r="10" spans="1:12">
      <c r="A10" s="33" t="s">
        <v>178</v>
      </c>
      <c r="B10" s="35">
        <v>150</v>
      </c>
      <c r="C10" s="35">
        <v>217</v>
      </c>
      <c r="D10" s="35">
        <v>156</v>
      </c>
      <c r="E10" s="35">
        <v>445</v>
      </c>
      <c r="F10" s="35">
        <v>224</v>
      </c>
      <c r="G10" s="35">
        <v>27</v>
      </c>
      <c r="H10" s="35">
        <v>135</v>
      </c>
      <c r="I10" s="35">
        <v>59</v>
      </c>
      <c r="J10" s="35">
        <v>49</v>
      </c>
      <c r="K10" s="35">
        <v>15</v>
      </c>
      <c r="L10" s="268" t="s">
        <v>552</v>
      </c>
    </row>
    <row r="11" spans="1:12">
      <c r="A11" s="33" t="s">
        <v>179</v>
      </c>
      <c r="B11" s="35">
        <v>121</v>
      </c>
      <c r="C11" s="35">
        <v>868</v>
      </c>
      <c r="D11" s="35">
        <v>440</v>
      </c>
      <c r="E11" s="35">
        <v>732</v>
      </c>
      <c r="F11" s="35">
        <v>270</v>
      </c>
      <c r="G11" s="35">
        <v>139</v>
      </c>
      <c r="H11" s="35">
        <v>120</v>
      </c>
      <c r="I11" s="35">
        <v>203</v>
      </c>
      <c r="J11" s="35">
        <v>64</v>
      </c>
      <c r="K11" s="35">
        <v>89</v>
      </c>
      <c r="L11" s="268" t="s">
        <v>553</v>
      </c>
    </row>
    <row r="12" spans="1:12">
      <c r="A12" s="28" t="s">
        <v>176</v>
      </c>
      <c r="B12" s="29"/>
      <c r="C12" s="29"/>
      <c r="D12" s="29"/>
      <c r="E12" s="29"/>
      <c r="F12" s="30"/>
      <c r="G12" s="30"/>
      <c r="H12" s="30"/>
      <c r="I12" s="30"/>
      <c r="J12" s="30"/>
      <c r="K12" s="30"/>
      <c r="L12" s="267" t="s">
        <v>551</v>
      </c>
    </row>
    <row r="13" spans="1:12">
      <c r="A13" s="33" t="s">
        <v>180</v>
      </c>
      <c r="B13" s="35">
        <v>3092.5059999999999</v>
      </c>
      <c r="C13" s="35">
        <v>3975</v>
      </c>
      <c r="D13" s="35">
        <v>5433</v>
      </c>
      <c r="E13" s="35">
        <v>6973</v>
      </c>
      <c r="F13" s="35">
        <v>2027</v>
      </c>
      <c r="G13" s="35">
        <v>1664</v>
      </c>
      <c r="H13" s="35">
        <v>1614</v>
      </c>
      <c r="I13" s="35">
        <v>1668</v>
      </c>
      <c r="J13" s="35">
        <v>1485</v>
      </c>
      <c r="K13" s="35">
        <v>1461</v>
      </c>
      <c r="L13" s="268" t="s">
        <v>555</v>
      </c>
    </row>
    <row r="14" spans="1:12">
      <c r="A14" s="33" t="s">
        <v>181</v>
      </c>
      <c r="B14" s="35">
        <v>5907.0839999999998</v>
      </c>
      <c r="C14" s="35">
        <v>6113</v>
      </c>
      <c r="D14" s="35">
        <v>7847</v>
      </c>
      <c r="E14" s="35">
        <v>7651</v>
      </c>
      <c r="F14" s="134">
        <v>2133</v>
      </c>
      <c r="G14" s="35">
        <v>2017</v>
      </c>
      <c r="H14" s="35">
        <v>1730</v>
      </c>
      <c r="I14" s="35">
        <v>1771</v>
      </c>
      <c r="J14" s="35">
        <v>1587</v>
      </c>
      <c r="K14" s="35">
        <v>1602</v>
      </c>
      <c r="L14" s="268" t="s">
        <v>556</v>
      </c>
    </row>
    <row r="15" spans="1:12">
      <c r="A15" s="28" t="s">
        <v>175</v>
      </c>
      <c r="B15" s="29"/>
      <c r="C15" s="29"/>
      <c r="D15" s="29"/>
      <c r="E15" s="29"/>
      <c r="F15" s="30"/>
      <c r="G15" s="30"/>
      <c r="H15" s="30"/>
      <c r="I15" s="30"/>
      <c r="J15" s="30"/>
      <c r="K15" s="30"/>
      <c r="L15" s="267" t="s">
        <v>554</v>
      </c>
    </row>
    <row r="16" spans="1:12">
      <c r="A16" s="33" t="s">
        <v>180</v>
      </c>
      <c r="B16" s="35">
        <v>0</v>
      </c>
      <c r="C16" s="35">
        <v>0</v>
      </c>
      <c r="D16" s="35">
        <v>0</v>
      </c>
      <c r="E16" s="35">
        <f t="shared" ref="E16:E17" si="0">SUM(F16:I16)</f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268" t="s">
        <v>555</v>
      </c>
    </row>
    <row r="17" spans="1:12">
      <c r="A17" s="36" t="s">
        <v>181</v>
      </c>
      <c r="B17" s="37">
        <v>0</v>
      </c>
      <c r="C17" s="37">
        <v>0</v>
      </c>
      <c r="D17" s="37">
        <v>0</v>
      </c>
      <c r="E17" s="135">
        <f t="shared" si="0"/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269" t="s">
        <v>556</v>
      </c>
    </row>
    <row r="18" spans="1:12">
      <c r="A18" s="2" t="s">
        <v>177</v>
      </c>
      <c r="B18" s="15"/>
      <c r="C18" s="15"/>
      <c r="D18" s="15"/>
      <c r="F18" s="15"/>
      <c r="G18" s="15"/>
      <c r="L18" s="2" t="s">
        <v>550</v>
      </c>
    </row>
    <row r="19" spans="1:12">
      <c r="F19" s="35"/>
      <c r="G19" s="35"/>
      <c r="H19" s="35"/>
    </row>
    <row r="20" spans="1:12">
      <c r="F20" s="35"/>
      <c r="G20" s="35"/>
      <c r="H20" s="35"/>
    </row>
    <row r="21" spans="1:12" ht="14.25" customHeight="1">
      <c r="F21" s="30"/>
      <c r="G21" s="30"/>
      <c r="H21" s="30"/>
    </row>
    <row r="22" spans="1:12" ht="7.5" customHeight="1">
      <c r="F22" s="35"/>
      <c r="G22" s="35"/>
      <c r="H22" s="35"/>
    </row>
    <row r="23" spans="1:12" hidden="1">
      <c r="F23" s="35"/>
      <c r="G23" s="35"/>
      <c r="H23" s="35"/>
    </row>
    <row r="24" spans="1:12">
      <c r="F24" s="30"/>
      <c r="G24" s="30"/>
      <c r="H24" s="30"/>
    </row>
    <row r="25" spans="1:12">
      <c r="F25" s="35"/>
      <c r="G25" s="35"/>
      <c r="H25" s="35"/>
    </row>
    <row r="26" spans="1:12">
      <c r="F26" s="35"/>
      <c r="G26" s="35"/>
      <c r="H26" s="35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8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rightToLeft="1" view="pageBreakPreview" zoomScale="95" zoomScaleNormal="100" zoomScaleSheetLayoutView="95" workbookViewId="0">
      <selection activeCell="A3" sqref="A3"/>
    </sheetView>
  </sheetViews>
  <sheetFormatPr defaultColWidth="9" defaultRowHeight="15"/>
  <cols>
    <col min="1" max="1" width="44" style="147" customWidth="1"/>
    <col min="2" max="11" width="9" style="147"/>
    <col min="12" max="12" width="38" style="147" customWidth="1"/>
    <col min="13" max="16384" width="9" style="147"/>
  </cols>
  <sheetData>
    <row r="1" spans="1:12">
      <c r="A1" s="349" t="s">
        <v>780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>
      <c r="A2" s="349" t="s">
        <v>781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>
      <c r="A3" s="289"/>
      <c r="E3" s="13"/>
      <c r="K3" s="13" t="s">
        <v>89</v>
      </c>
    </row>
    <row r="4" spans="1:12">
      <c r="A4" s="389" t="s">
        <v>7</v>
      </c>
      <c r="B4" s="390">
        <v>2014</v>
      </c>
      <c r="C4" s="390">
        <v>2015</v>
      </c>
      <c r="D4" s="390">
        <v>2016</v>
      </c>
      <c r="E4" s="390">
        <v>2017</v>
      </c>
      <c r="F4" s="391">
        <v>2017</v>
      </c>
      <c r="G4" s="391"/>
      <c r="H4" s="391"/>
      <c r="I4" s="391"/>
      <c r="J4" s="390">
        <v>2018</v>
      </c>
      <c r="K4" s="390"/>
      <c r="L4" s="392" t="s">
        <v>514</v>
      </c>
    </row>
    <row r="5" spans="1:12" ht="25.5">
      <c r="A5" s="389"/>
      <c r="B5" s="390"/>
      <c r="C5" s="390"/>
      <c r="D5" s="390"/>
      <c r="E5" s="390"/>
      <c r="F5" s="313" t="s">
        <v>627</v>
      </c>
      <c r="G5" s="313" t="s">
        <v>628</v>
      </c>
      <c r="H5" s="313" t="s">
        <v>629</v>
      </c>
      <c r="I5" s="313" t="s">
        <v>630</v>
      </c>
      <c r="J5" s="313" t="s">
        <v>627</v>
      </c>
      <c r="K5" s="313" t="s">
        <v>628</v>
      </c>
      <c r="L5" s="392"/>
    </row>
    <row r="6" spans="1:12">
      <c r="A6" s="270" t="s">
        <v>114</v>
      </c>
      <c r="B6" s="63">
        <v>64</v>
      </c>
      <c r="C6" s="63">
        <v>65</v>
      </c>
      <c r="D6" s="63">
        <v>65</v>
      </c>
      <c r="E6" s="63">
        <v>66</v>
      </c>
      <c r="F6" s="63">
        <v>65</v>
      </c>
      <c r="G6" s="63">
        <v>64</v>
      </c>
      <c r="H6" s="63">
        <v>64</v>
      </c>
      <c r="I6" s="63">
        <v>66</v>
      </c>
      <c r="J6" s="63">
        <v>66</v>
      </c>
      <c r="K6" s="63">
        <v>65</v>
      </c>
      <c r="L6" s="271" t="s">
        <v>557</v>
      </c>
    </row>
    <row r="7" spans="1:12">
      <c r="A7" s="270" t="s">
        <v>115</v>
      </c>
      <c r="B7" s="63">
        <v>3</v>
      </c>
      <c r="C7" s="63">
        <v>3</v>
      </c>
      <c r="D7" s="63">
        <v>3</v>
      </c>
      <c r="E7" s="63">
        <v>3</v>
      </c>
      <c r="F7" s="63">
        <v>3</v>
      </c>
      <c r="G7" s="63">
        <v>3</v>
      </c>
      <c r="H7" s="63">
        <v>3</v>
      </c>
      <c r="I7" s="63">
        <v>3</v>
      </c>
      <c r="J7" s="63">
        <v>3</v>
      </c>
      <c r="K7" s="63">
        <v>3</v>
      </c>
      <c r="L7" s="271" t="s">
        <v>558</v>
      </c>
    </row>
    <row r="8" spans="1:12">
      <c r="A8" s="270" t="s">
        <v>116</v>
      </c>
      <c r="B8" s="64">
        <v>417.766698174</v>
      </c>
      <c r="C8" s="64">
        <v>411.02</v>
      </c>
      <c r="D8" s="64">
        <v>444.24</v>
      </c>
      <c r="E8" s="64">
        <v>457.35</v>
      </c>
      <c r="F8" s="64">
        <v>459.7</v>
      </c>
      <c r="G8" s="64">
        <v>422.4</v>
      </c>
      <c r="H8" s="64">
        <v>423.7</v>
      </c>
      <c r="I8" s="64">
        <v>457.35</v>
      </c>
      <c r="J8" s="64">
        <v>469.84</v>
      </c>
      <c r="K8" s="64">
        <v>461.03</v>
      </c>
      <c r="L8" s="271" t="s">
        <v>559</v>
      </c>
    </row>
    <row r="9" spans="1:12">
      <c r="A9" s="270" t="s">
        <v>117</v>
      </c>
      <c r="B9" s="64">
        <v>144.64219268599999</v>
      </c>
      <c r="C9" s="64">
        <v>60.23</v>
      </c>
      <c r="D9" s="64">
        <v>48.97</v>
      </c>
      <c r="E9" s="64">
        <v>48.09</v>
      </c>
      <c r="F9" s="64">
        <v>17.399999999999999</v>
      </c>
      <c r="G9" s="81">
        <v>10.8</v>
      </c>
      <c r="H9" s="64">
        <v>9.3000000000000007</v>
      </c>
      <c r="I9" s="64">
        <v>9.91</v>
      </c>
      <c r="J9" s="64">
        <v>8.9960000000000004</v>
      </c>
      <c r="K9" s="64">
        <v>8.6210000000000004</v>
      </c>
      <c r="L9" s="271" t="s">
        <v>560</v>
      </c>
    </row>
    <row r="10" spans="1:12" ht="45">
      <c r="A10" s="270" t="s">
        <v>118</v>
      </c>
      <c r="B10" s="65">
        <v>0.69578100178475855</v>
      </c>
      <c r="C10" s="65">
        <v>0.32</v>
      </c>
      <c r="D10" s="65">
        <v>0.33700000000000002</v>
      </c>
      <c r="E10" s="65">
        <v>0.2621</v>
      </c>
      <c r="F10" s="65">
        <v>0.10400000000000001</v>
      </c>
      <c r="G10" s="65">
        <v>6.9000000000000006E-2</v>
      </c>
      <c r="H10" s="65">
        <v>5.7000000000000002E-2</v>
      </c>
      <c r="I10" s="65">
        <v>3.8699999999999998E-2</v>
      </c>
      <c r="J10" s="65">
        <v>4.3200000000000002E-2</v>
      </c>
      <c r="K10" s="65">
        <v>3.6999999999999998E-2</v>
      </c>
      <c r="L10" s="271" t="s">
        <v>561</v>
      </c>
    </row>
    <row r="11" spans="1:12">
      <c r="A11" s="272" t="s">
        <v>119</v>
      </c>
      <c r="B11" s="37">
        <v>4528.93</v>
      </c>
      <c r="C11" s="37">
        <v>4307.26</v>
      </c>
      <c r="D11" s="37">
        <v>4546.37</v>
      </c>
      <c r="E11" s="37">
        <v>4398.4399999999996</v>
      </c>
      <c r="F11" s="37">
        <v>4443.5</v>
      </c>
      <c r="G11" s="37">
        <v>4425.3999999999996</v>
      </c>
      <c r="H11" s="37">
        <v>4397.3999999999996</v>
      </c>
      <c r="I11" s="37">
        <v>4398.4399999999996</v>
      </c>
      <c r="J11" s="37">
        <v>4585.3999999999996</v>
      </c>
      <c r="K11" s="37">
        <v>4560.03</v>
      </c>
      <c r="L11" s="273" t="s">
        <v>562</v>
      </c>
    </row>
    <row r="12" spans="1:12">
      <c r="A12" s="274" t="s">
        <v>313</v>
      </c>
      <c r="B12" s="78"/>
      <c r="C12" s="78"/>
      <c r="D12" s="78"/>
      <c r="E12" s="78"/>
      <c r="F12" s="78"/>
      <c r="G12" s="78"/>
      <c r="H12" s="78"/>
      <c r="I12" s="78"/>
      <c r="J12" s="388" t="s">
        <v>563</v>
      </c>
      <c r="K12" s="388"/>
      <c r="L12" s="388"/>
    </row>
    <row r="13" spans="1:12">
      <c r="L13" s="136"/>
    </row>
    <row r="14" spans="1:12">
      <c r="L14" s="136"/>
    </row>
    <row r="15" spans="1:12">
      <c r="L15" s="136"/>
    </row>
  </sheetData>
  <mergeCells count="11">
    <mergeCell ref="J12:L12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rightToLeft="1" view="pageBreakPreview" zoomScaleNormal="100" zoomScaleSheetLayoutView="100" workbookViewId="0">
      <selection activeCell="I4" sqref="I4"/>
    </sheetView>
  </sheetViews>
  <sheetFormatPr defaultColWidth="9" defaultRowHeight="15"/>
  <cols>
    <col min="1" max="1" width="39.85546875" style="147" customWidth="1"/>
    <col min="2" max="3" width="9.42578125" style="147" bestFit="1" customWidth="1"/>
    <col min="4" max="7" width="9" style="147"/>
    <col min="8" max="8" width="9.5703125" style="147" bestFit="1" customWidth="1"/>
    <col min="9" max="9" width="9" style="147"/>
    <col min="10" max="10" width="46.5703125" style="147" customWidth="1"/>
    <col min="11" max="16384" width="9" style="147"/>
  </cols>
  <sheetData>
    <row r="1" spans="1:10" ht="15" customHeight="1">
      <c r="A1" s="349" t="s">
        <v>778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0">
      <c r="A2" s="387" t="s">
        <v>779</v>
      </c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47" t="s">
        <v>612</v>
      </c>
      <c r="B3" s="44"/>
      <c r="C3" s="44"/>
      <c r="D3" s="44"/>
      <c r="E3" s="44"/>
      <c r="F3" s="44"/>
      <c r="G3" s="44"/>
      <c r="H3" s="44"/>
      <c r="J3" s="294" t="s">
        <v>621</v>
      </c>
    </row>
    <row r="4" spans="1:10">
      <c r="A4" s="126" t="s">
        <v>318</v>
      </c>
      <c r="B4" s="13"/>
      <c r="C4" s="13"/>
      <c r="I4" s="13" t="s">
        <v>89</v>
      </c>
      <c r="J4" s="276" t="s">
        <v>564</v>
      </c>
    </row>
    <row r="5" spans="1:10">
      <c r="A5" s="369" t="s">
        <v>244</v>
      </c>
      <c r="B5" s="370">
        <v>2016</v>
      </c>
      <c r="C5" s="370">
        <v>2017</v>
      </c>
      <c r="D5" s="393">
        <v>2017</v>
      </c>
      <c r="E5" s="393"/>
      <c r="F5" s="393"/>
      <c r="G5" s="393"/>
      <c r="H5" s="370" t="s">
        <v>321</v>
      </c>
      <c r="I5" s="370"/>
      <c r="J5" s="372" t="s">
        <v>565</v>
      </c>
    </row>
    <row r="6" spans="1:10" ht="25.5">
      <c r="A6" s="369"/>
      <c r="B6" s="370"/>
      <c r="C6" s="370"/>
      <c r="D6" s="313" t="s">
        <v>627</v>
      </c>
      <c r="E6" s="313" t="s">
        <v>628</v>
      </c>
      <c r="F6" s="313" t="s">
        <v>629</v>
      </c>
      <c r="G6" s="313" t="s">
        <v>630</v>
      </c>
      <c r="H6" s="313" t="s">
        <v>627</v>
      </c>
      <c r="I6" s="313" t="s">
        <v>628</v>
      </c>
      <c r="J6" s="372"/>
    </row>
    <row r="7" spans="1:10">
      <c r="A7" s="51" t="s">
        <v>566</v>
      </c>
      <c r="B7" s="25">
        <v>41162</v>
      </c>
      <c r="C7" s="25">
        <v>37336</v>
      </c>
      <c r="D7" s="25">
        <v>9023</v>
      </c>
      <c r="E7" s="25">
        <v>9112</v>
      </c>
      <c r="F7" s="25">
        <v>9477</v>
      </c>
      <c r="G7" s="25">
        <v>9724</v>
      </c>
      <c r="H7" s="25">
        <v>9869</v>
      </c>
      <c r="I7" s="25">
        <v>11389</v>
      </c>
      <c r="J7" s="277" t="s">
        <v>567</v>
      </c>
    </row>
    <row r="8" spans="1:10">
      <c r="A8" s="51" t="s">
        <v>285</v>
      </c>
      <c r="B8" s="25">
        <v>15328</v>
      </c>
      <c r="C8" s="25">
        <v>11808</v>
      </c>
      <c r="D8" s="25">
        <v>2681</v>
      </c>
      <c r="E8" s="25">
        <v>2793</v>
      </c>
      <c r="F8" s="25">
        <v>3088</v>
      </c>
      <c r="G8" s="25">
        <v>3246</v>
      </c>
      <c r="H8" s="25">
        <v>3303</v>
      </c>
      <c r="I8" s="25">
        <v>3960</v>
      </c>
      <c r="J8" s="277" t="s">
        <v>568</v>
      </c>
    </row>
    <row r="9" spans="1:10">
      <c r="A9" s="51" t="s">
        <v>286</v>
      </c>
      <c r="B9" s="25">
        <v>25834</v>
      </c>
      <c r="C9" s="25">
        <v>25528</v>
      </c>
      <c r="D9" s="25">
        <v>6342</v>
      </c>
      <c r="E9" s="25">
        <v>6319</v>
      </c>
      <c r="F9" s="25">
        <v>6389</v>
      </c>
      <c r="G9" s="25">
        <v>6478</v>
      </c>
      <c r="H9" s="25">
        <v>6566</v>
      </c>
      <c r="I9" s="25">
        <v>7429</v>
      </c>
      <c r="J9" s="277" t="s">
        <v>569</v>
      </c>
    </row>
    <row r="10" spans="1:10">
      <c r="A10" s="51" t="s">
        <v>287</v>
      </c>
      <c r="B10" s="25">
        <v>5330</v>
      </c>
      <c r="C10" s="25">
        <v>5298</v>
      </c>
      <c r="D10" s="25">
        <v>1336</v>
      </c>
      <c r="E10" s="25">
        <v>1289</v>
      </c>
      <c r="F10" s="25">
        <v>1336</v>
      </c>
      <c r="G10" s="25">
        <v>1337</v>
      </c>
      <c r="H10" s="25">
        <v>1320</v>
      </c>
      <c r="I10" s="25">
        <v>1306</v>
      </c>
      <c r="J10" s="277" t="s">
        <v>570</v>
      </c>
    </row>
    <row r="11" spans="1:10">
      <c r="A11" s="278" t="s">
        <v>288</v>
      </c>
      <c r="B11" s="85">
        <v>31164</v>
      </c>
      <c r="C11" s="85">
        <v>30826</v>
      </c>
      <c r="D11" s="85">
        <v>7678</v>
      </c>
      <c r="E11" s="85">
        <v>7608</v>
      </c>
      <c r="F11" s="85">
        <v>7725</v>
      </c>
      <c r="G11" s="85">
        <v>7815</v>
      </c>
      <c r="H11" s="85">
        <v>7886</v>
      </c>
      <c r="I11" s="85">
        <v>8735</v>
      </c>
      <c r="J11" s="279" t="s">
        <v>571</v>
      </c>
    </row>
    <row r="12" spans="1:10">
      <c r="A12" s="121" t="s">
        <v>289</v>
      </c>
      <c r="B12" s="122"/>
      <c r="J12" s="253" t="s">
        <v>572</v>
      </c>
    </row>
    <row r="13" spans="1:10">
      <c r="A13" s="124" t="s">
        <v>320</v>
      </c>
      <c r="B13" s="123"/>
      <c r="J13" s="329" t="s">
        <v>431</v>
      </c>
    </row>
    <row r="14" spans="1:10">
      <c r="A14" s="281" t="s">
        <v>573</v>
      </c>
      <c r="B14" s="282"/>
      <c r="C14" s="283"/>
      <c r="D14" s="283"/>
      <c r="E14" s="283"/>
      <c r="F14" s="283"/>
      <c r="G14" s="283"/>
      <c r="H14" s="283"/>
      <c r="I14" s="283"/>
      <c r="J14" s="329" t="s">
        <v>574</v>
      </c>
    </row>
    <row r="15" spans="1:10">
      <c r="A15" s="124"/>
      <c r="B15" s="123"/>
      <c r="J15" s="280"/>
    </row>
    <row r="16" spans="1:10" ht="15" customHeight="1">
      <c r="A16" s="347" t="s">
        <v>613</v>
      </c>
      <c r="B16" s="44"/>
      <c r="C16" s="44"/>
      <c r="D16" s="44"/>
      <c r="E16" s="44"/>
      <c r="F16" s="44"/>
      <c r="G16" s="44"/>
      <c r="H16" s="44"/>
      <c r="I16" s="44"/>
      <c r="J16" s="275" t="s">
        <v>620</v>
      </c>
    </row>
    <row r="17" spans="1:10">
      <c r="A17" s="126" t="s">
        <v>318</v>
      </c>
      <c r="B17" s="45"/>
      <c r="C17" s="45"/>
      <c r="D17" s="45"/>
      <c r="J17" s="276" t="s">
        <v>564</v>
      </c>
    </row>
    <row r="18" spans="1:10">
      <c r="A18" s="369" t="s">
        <v>293</v>
      </c>
      <c r="B18" s="370">
        <v>2016</v>
      </c>
      <c r="C18" s="370">
        <v>2017</v>
      </c>
      <c r="D18" s="393">
        <v>2017</v>
      </c>
      <c r="E18" s="393"/>
      <c r="F18" s="393"/>
      <c r="G18" s="393"/>
      <c r="H18" s="370" t="s">
        <v>321</v>
      </c>
      <c r="I18" s="370"/>
      <c r="J18" s="372" t="s">
        <v>565</v>
      </c>
    </row>
    <row r="19" spans="1:10" ht="25.5">
      <c r="A19" s="369"/>
      <c r="B19" s="370"/>
      <c r="C19" s="370"/>
      <c r="D19" s="313" t="s">
        <v>627</v>
      </c>
      <c r="E19" s="313" t="s">
        <v>628</v>
      </c>
      <c r="F19" s="313" t="s">
        <v>629</v>
      </c>
      <c r="G19" s="313" t="s">
        <v>630</v>
      </c>
      <c r="H19" s="313" t="s">
        <v>627</v>
      </c>
      <c r="I19" s="313" t="s">
        <v>628</v>
      </c>
      <c r="J19" s="372"/>
    </row>
    <row r="20" spans="1:10">
      <c r="A20" s="51" t="s">
        <v>290</v>
      </c>
      <c r="B20" s="25">
        <v>22019</v>
      </c>
      <c r="C20" s="25">
        <v>21175</v>
      </c>
      <c r="D20" s="25">
        <v>5257</v>
      </c>
      <c r="E20" s="25">
        <v>5268</v>
      </c>
      <c r="F20" s="25">
        <v>5296</v>
      </c>
      <c r="G20" s="25">
        <v>5354</v>
      </c>
      <c r="H20" s="25">
        <v>5334</v>
      </c>
      <c r="I20" s="25">
        <v>6157</v>
      </c>
      <c r="J20" s="284" t="s">
        <v>575</v>
      </c>
    </row>
    <row r="21" spans="1:10">
      <c r="A21" s="51" t="s">
        <v>291</v>
      </c>
      <c r="B21" s="25">
        <v>3815</v>
      </c>
      <c r="C21" s="25">
        <v>4353</v>
      </c>
      <c r="D21" s="25">
        <v>1085</v>
      </c>
      <c r="E21" s="25">
        <v>1051</v>
      </c>
      <c r="F21" s="25">
        <v>1093</v>
      </c>
      <c r="G21" s="25">
        <v>1124</v>
      </c>
      <c r="H21" s="25">
        <v>1232</v>
      </c>
      <c r="I21" s="25">
        <v>1272</v>
      </c>
      <c r="J21" s="284" t="s">
        <v>576</v>
      </c>
    </row>
    <row r="22" spans="1:10">
      <c r="A22" s="51" t="s">
        <v>292</v>
      </c>
      <c r="B22" s="25">
        <v>8699</v>
      </c>
      <c r="C22" s="25">
        <v>12017</v>
      </c>
      <c r="D22" s="25">
        <v>3173</v>
      </c>
      <c r="E22" s="25">
        <v>2729</v>
      </c>
      <c r="F22" s="25">
        <v>2580</v>
      </c>
      <c r="G22" s="25">
        <v>3535</v>
      </c>
      <c r="H22" s="25">
        <v>2374</v>
      </c>
      <c r="I22" s="25">
        <v>2391</v>
      </c>
      <c r="J22" s="284" t="s">
        <v>577</v>
      </c>
    </row>
    <row r="23" spans="1:10">
      <c r="A23" s="278" t="s">
        <v>24</v>
      </c>
      <c r="B23" s="85">
        <v>34533</v>
      </c>
      <c r="C23" s="85">
        <v>37545</v>
      </c>
      <c r="D23" s="85">
        <v>9515</v>
      </c>
      <c r="E23" s="85">
        <v>9048</v>
      </c>
      <c r="F23" s="85">
        <v>8969</v>
      </c>
      <c r="G23" s="85">
        <v>10013</v>
      </c>
      <c r="H23" s="85">
        <v>8940</v>
      </c>
      <c r="I23" s="85">
        <v>9820</v>
      </c>
      <c r="J23" s="285" t="s">
        <v>578</v>
      </c>
    </row>
    <row r="24" spans="1:10">
      <c r="A24" s="121" t="s">
        <v>289</v>
      </c>
      <c r="B24" s="125"/>
      <c r="J24" s="253" t="s">
        <v>572</v>
      </c>
    </row>
    <row r="25" spans="1:10">
      <c r="A25" s="124" t="s">
        <v>320</v>
      </c>
      <c r="B25" s="123"/>
      <c r="J25" s="329" t="s">
        <v>431</v>
      </c>
    </row>
    <row r="27" spans="1:10">
      <c r="A27" s="347" t="s">
        <v>614</v>
      </c>
      <c r="B27" s="44"/>
      <c r="C27" s="44"/>
      <c r="D27" s="44"/>
      <c r="E27" s="44"/>
      <c r="F27" s="44"/>
      <c r="G27" s="44"/>
      <c r="H27" s="44"/>
      <c r="I27" s="44"/>
      <c r="J27" s="295" t="s">
        <v>619</v>
      </c>
    </row>
    <row r="28" spans="1:10">
      <c r="A28" s="369" t="s">
        <v>244</v>
      </c>
      <c r="B28" s="370">
        <v>2016</v>
      </c>
      <c r="C28" s="370">
        <v>2017</v>
      </c>
      <c r="D28" s="393">
        <v>2017</v>
      </c>
      <c r="E28" s="393"/>
      <c r="F28" s="393"/>
      <c r="G28" s="393"/>
      <c r="H28" s="370" t="s">
        <v>321</v>
      </c>
      <c r="I28" s="370"/>
      <c r="J28" s="372" t="s">
        <v>565</v>
      </c>
    </row>
    <row r="29" spans="1:10" ht="25.5">
      <c r="A29" s="369"/>
      <c r="B29" s="370"/>
      <c r="C29" s="370"/>
      <c r="D29" s="313" t="s">
        <v>627</v>
      </c>
      <c r="E29" s="313" t="s">
        <v>628</v>
      </c>
      <c r="F29" s="313" t="s">
        <v>629</v>
      </c>
      <c r="G29" s="313" t="s">
        <v>630</v>
      </c>
      <c r="H29" s="313" t="s">
        <v>627</v>
      </c>
      <c r="I29" s="313" t="s">
        <v>628</v>
      </c>
      <c r="J29" s="372"/>
    </row>
    <row r="30" spans="1:10">
      <c r="A30" s="51" t="s">
        <v>294</v>
      </c>
      <c r="B30" s="25">
        <v>13235</v>
      </c>
      <c r="C30" s="25">
        <v>11877</v>
      </c>
      <c r="D30" s="25">
        <v>12468</v>
      </c>
      <c r="E30" s="25">
        <v>12105</v>
      </c>
      <c r="F30" s="25">
        <v>11954</v>
      </c>
      <c r="G30" s="25">
        <v>11877</v>
      </c>
      <c r="H30" s="25">
        <v>11821</v>
      </c>
      <c r="I30" s="25">
        <v>11819</v>
      </c>
      <c r="J30" s="284" t="s">
        <v>579</v>
      </c>
    </row>
    <row r="31" spans="1:10" ht="22.5" customHeight="1">
      <c r="A31" s="278" t="s">
        <v>295</v>
      </c>
      <c r="B31" s="85">
        <v>36891.740143009491</v>
      </c>
      <c r="C31" s="85">
        <v>43578.563137964535</v>
      </c>
      <c r="D31" s="85">
        <v>43524.756710512243</v>
      </c>
      <c r="E31" s="85">
        <v>39267.520308412502</v>
      </c>
      <c r="F31" s="85">
        <v>40351.797407064398</v>
      </c>
      <c r="G31" s="85">
        <v>43578.563137964535</v>
      </c>
      <c r="H31" s="85">
        <v>41056.876180808169</v>
      </c>
      <c r="I31" s="85">
        <v>43263.671489409709</v>
      </c>
      <c r="J31" s="286" t="s">
        <v>580</v>
      </c>
    </row>
    <row r="32" spans="1:10">
      <c r="A32" s="121" t="s">
        <v>289</v>
      </c>
      <c r="B32" s="125"/>
      <c r="J32" s="253" t="s">
        <v>572</v>
      </c>
    </row>
    <row r="33" spans="1:10">
      <c r="A33" s="124" t="s">
        <v>320</v>
      </c>
      <c r="B33" s="123"/>
      <c r="J33" s="329" t="s">
        <v>431</v>
      </c>
    </row>
    <row r="35" spans="1:10">
      <c r="A35" s="394" t="s">
        <v>615</v>
      </c>
      <c r="B35" s="394"/>
      <c r="C35" s="394"/>
      <c r="D35" s="394"/>
      <c r="E35" s="44"/>
      <c r="F35" s="44"/>
      <c r="G35" s="44"/>
      <c r="H35" s="44"/>
      <c r="I35" s="44"/>
      <c r="J35" s="295" t="s">
        <v>618</v>
      </c>
    </row>
    <row r="36" spans="1:10">
      <c r="A36" s="137" t="s">
        <v>223</v>
      </c>
      <c r="B36" s="45"/>
      <c r="C36" s="45"/>
      <c r="D36" s="45"/>
      <c r="J36" s="147" t="s">
        <v>223</v>
      </c>
    </row>
    <row r="37" spans="1:10">
      <c r="A37" s="369" t="s">
        <v>244</v>
      </c>
      <c r="B37" s="370">
        <v>2016</v>
      </c>
      <c r="C37" s="370">
        <v>2017</v>
      </c>
      <c r="D37" s="393">
        <v>2017</v>
      </c>
      <c r="E37" s="393"/>
      <c r="F37" s="393"/>
      <c r="G37" s="393"/>
      <c r="H37" s="370" t="s">
        <v>321</v>
      </c>
      <c r="I37" s="370"/>
      <c r="J37" s="372" t="s">
        <v>565</v>
      </c>
    </row>
    <row r="38" spans="1:10" ht="25.5">
      <c r="A38" s="369"/>
      <c r="B38" s="370"/>
      <c r="C38" s="370"/>
      <c r="D38" s="313" t="s">
        <v>627</v>
      </c>
      <c r="E38" s="313" t="s">
        <v>628</v>
      </c>
      <c r="F38" s="313" t="s">
        <v>629</v>
      </c>
      <c r="G38" s="313" t="s">
        <v>630</v>
      </c>
      <c r="H38" s="313" t="s">
        <v>627</v>
      </c>
      <c r="I38" s="313" t="s">
        <v>628</v>
      </c>
      <c r="J38" s="372"/>
    </row>
    <row r="39" spans="1:10">
      <c r="A39" s="51" t="s">
        <v>296</v>
      </c>
      <c r="B39" s="156">
        <v>9.8146296296296285</v>
      </c>
      <c r="C39" s="156">
        <v>9.8221874999999983</v>
      </c>
      <c r="D39" s="156">
        <v>9.79033950617284</v>
      </c>
      <c r="E39" s="156">
        <v>9.7641563786008234</v>
      </c>
      <c r="F39" s="156">
        <v>9.7964120370370367</v>
      </c>
      <c r="G39" s="156">
        <v>9.8221874999999983</v>
      </c>
      <c r="H39" s="157">
        <v>9.7992777777777764</v>
      </c>
      <c r="I39" s="157">
        <v>9.7916169410150875</v>
      </c>
      <c r="J39" s="118" t="s">
        <v>581</v>
      </c>
    </row>
    <row r="40" spans="1:10">
      <c r="A40" s="51" t="s">
        <v>297</v>
      </c>
      <c r="B40" s="156">
        <v>7.6776234567901236</v>
      </c>
      <c r="C40" s="156">
        <v>7.6890316358024693</v>
      </c>
      <c r="D40" s="156">
        <v>7.7080452674897124</v>
      </c>
      <c r="E40" s="156">
        <v>7.9686591220850476</v>
      </c>
      <c r="F40" s="156">
        <v>7.700439814814815</v>
      </c>
      <c r="G40" s="156">
        <v>7.6890316358024693</v>
      </c>
      <c r="H40" s="157">
        <v>7.7182500000000003</v>
      </c>
      <c r="I40" s="157">
        <v>7.7956435756744398</v>
      </c>
      <c r="J40" s="118" t="s">
        <v>582</v>
      </c>
    </row>
    <row r="41" spans="1:10">
      <c r="A41" s="51" t="s">
        <v>298</v>
      </c>
      <c r="B41" s="156">
        <v>9.01</v>
      </c>
      <c r="C41" s="156">
        <v>9.036560185185186</v>
      </c>
      <c r="D41" s="156">
        <v>9.0808271604938273</v>
      </c>
      <c r="E41" s="156">
        <v>9.3598251028806576</v>
      </c>
      <c r="F41" s="156">
        <v>9.0631203703703704</v>
      </c>
      <c r="G41" s="156">
        <v>9.036560185185186</v>
      </c>
      <c r="H41" s="157">
        <v>9.0431944444444436</v>
      </c>
      <c r="I41" s="157">
        <v>9.1511299725651583</v>
      </c>
      <c r="J41" s="118" t="s">
        <v>583</v>
      </c>
    </row>
    <row r="42" spans="1:10">
      <c r="A42" s="51" t="s">
        <v>299</v>
      </c>
      <c r="B42" s="156">
        <v>6.9751080246913579</v>
      </c>
      <c r="C42" s="156">
        <v>6.9715181327160494</v>
      </c>
      <c r="D42" s="156">
        <v>6.9655349794238681</v>
      </c>
      <c r="E42" s="156">
        <v>6.9475651577503434</v>
      </c>
      <c r="F42" s="156">
        <v>6.9679282407407408</v>
      </c>
      <c r="G42" s="156">
        <v>6.9715181327160494</v>
      </c>
      <c r="H42" s="157">
        <v>6.9485277777777767</v>
      </c>
      <c r="I42" s="157">
        <v>6.9649111225422944</v>
      </c>
      <c r="J42" s="118" t="s">
        <v>584</v>
      </c>
    </row>
    <row r="43" spans="1:10">
      <c r="A43" s="278" t="s">
        <v>300</v>
      </c>
      <c r="B43" s="158">
        <v>17.838533950617286</v>
      </c>
      <c r="C43" s="158">
        <v>17.831217206790122</v>
      </c>
      <c r="D43" s="158">
        <v>17.819022633744854</v>
      </c>
      <c r="E43" s="158">
        <v>17.775641289437587</v>
      </c>
      <c r="F43" s="158">
        <v>17.82390046296296</v>
      </c>
      <c r="G43" s="158">
        <v>17.831217206790122</v>
      </c>
      <c r="H43" s="158">
        <v>17.812222222222232</v>
      </c>
      <c r="I43" s="158">
        <v>17.808760573845451</v>
      </c>
      <c r="J43" s="286" t="s">
        <v>585</v>
      </c>
    </row>
    <row r="44" spans="1:10">
      <c r="A44" s="121" t="s">
        <v>289</v>
      </c>
      <c r="B44" s="122"/>
      <c r="J44" s="253" t="s">
        <v>572</v>
      </c>
    </row>
    <row r="45" spans="1:10">
      <c r="A45" s="124" t="s">
        <v>320</v>
      </c>
      <c r="B45" s="123"/>
      <c r="J45" s="329" t="s">
        <v>431</v>
      </c>
    </row>
    <row r="47" spans="1:10">
      <c r="A47" s="347" t="s">
        <v>616</v>
      </c>
      <c r="B47" s="44"/>
      <c r="C47" s="44"/>
      <c r="D47" s="44"/>
      <c r="E47" s="44"/>
      <c r="F47" s="44"/>
      <c r="G47" s="44"/>
      <c r="H47" s="44"/>
      <c r="I47" s="44"/>
      <c r="J47" s="295" t="s">
        <v>617</v>
      </c>
    </row>
    <row r="48" spans="1:10">
      <c r="A48" s="126" t="s">
        <v>223</v>
      </c>
      <c r="B48" s="45"/>
      <c r="C48" s="45"/>
      <c r="D48" s="45"/>
      <c r="J48" s="147" t="s">
        <v>223</v>
      </c>
    </row>
    <row r="49" spans="1:10">
      <c r="A49" s="369" t="s">
        <v>244</v>
      </c>
      <c r="B49" s="370">
        <v>2016</v>
      </c>
      <c r="C49" s="370">
        <v>2017</v>
      </c>
      <c r="D49" s="393">
        <v>2017</v>
      </c>
      <c r="E49" s="393"/>
      <c r="F49" s="393"/>
      <c r="G49" s="393"/>
      <c r="H49" s="370" t="s">
        <v>321</v>
      </c>
      <c r="I49" s="370"/>
      <c r="J49" s="372" t="s">
        <v>565</v>
      </c>
    </row>
    <row r="50" spans="1:10" ht="25.5">
      <c r="A50" s="369"/>
      <c r="B50" s="370"/>
      <c r="C50" s="370"/>
      <c r="D50" s="313" t="s">
        <v>627</v>
      </c>
      <c r="E50" s="313" t="s">
        <v>628</v>
      </c>
      <c r="F50" s="313" t="s">
        <v>629</v>
      </c>
      <c r="G50" s="313" t="s">
        <v>630</v>
      </c>
      <c r="H50" s="313" t="s">
        <v>627</v>
      </c>
      <c r="I50" s="313" t="s">
        <v>628</v>
      </c>
      <c r="J50" s="372"/>
    </row>
    <row r="51" spans="1:10">
      <c r="A51" s="51" t="s">
        <v>301</v>
      </c>
      <c r="B51" s="156">
        <v>0.20163580246913584</v>
      </c>
      <c r="C51" s="156">
        <v>0.19899176954732511</v>
      </c>
      <c r="D51" s="156">
        <f>[1]Deposits!$C$22</f>
        <v>0.19635802469135802</v>
      </c>
      <c r="E51" s="156">
        <v>0.19635802469135802</v>
      </c>
      <c r="F51" s="156">
        <v>0.19634773662551441</v>
      </c>
      <c r="G51" s="156">
        <v>0.19899176954732511</v>
      </c>
      <c r="H51" s="157">
        <v>0.19899176954732511</v>
      </c>
      <c r="I51" s="157">
        <v>0.19899176954732511</v>
      </c>
      <c r="J51" s="287" t="s">
        <v>586</v>
      </c>
    </row>
    <row r="52" spans="1:10">
      <c r="A52" s="51" t="s">
        <v>302</v>
      </c>
      <c r="B52" s="156">
        <v>1.0947222222222222</v>
      </c>
      <c r="C52" s="156">
        <v>1.0854591049382709</v>
      </c>
      <c r="D52" s="156">
        <f>[1]Deposits!$D$22</f>
        <v>1.0768518518518519</v>
      </c>
      <c r="E52" s="156">
        <v>1.0668518518518535</v>
      </c>
      <c r="F52" s="156">
        <v>1.0695293209876553</v>
      </c>
      <c r="G52" s="156">
        <v>1.0854591049382709</v>
      </c>
      <c r="H52" s="157">
        <v>1.0854591049382709</v>
      </c>
      <c r="I52" s="157">
        <v>1.08</v>
      </c>
      <c r="J52" s="118" t="s">
        <v>587</v>
      </c>
    </row>
    <row r="53" spans="1:10">
      <c r="A53" s="51" t="s">
        <v>303</v>
      </c>
      <c r="B53" s="156">
        <v>0.79524691358024702</v>
      </c>
      <c r="C53" s="156">
        <v>0.78411522633744857</v>
      </c>
      <c r="D53" s="156">
        <f>[1]Deposits!$E$22</f>
        <v>0.78876543209876537</v>
      </c>
      <c r="E53" s="156">
        <v>0.77543209876543207</v>
      </c>
      <c r="F53" s="156">
        <v>0.77298353909465012</v>
      </c>
      <c r="G53" s="156">
        <v>0.78411522633744857</v>
      </c>
      <c r="H53" s="157">
        <v>0.79222222222222227</v>
      </c>
      <c r="I53" s="157">
        <v>0.78</v>
      </c>
      <c r="J53" s="118" t="s">
        <v>588</v>
      </c>
    </row>
    <row r="54" spans="1:10">
      <c r="A54" s="51" t="s">
        <v>304</v>
      </c>
      <c r="B54" s="156">
        <v>0.74712962962962959</v>
      </c>
      <c r="C54" s="156">
        <v>0.74633101851851846</v>
      </c>
      <c r="D54" s="156">
        <f>[1]Deposits!$F$22</f>
        <v>0.74611111111111106</v>
      </c>
      <c r="E54" s="156">
        <v>0.74611111111111095</v>
      </c>
      <c r="F54" s="156">
        <v>0.74553240740740723</v>
      </c>
      <c r="G54" s="156">
        <v>0.74633101851851846</v>
      </c>
      <c r="H54" s="157">
        <v>0.74633101851851846</v>
      </c>
      <c r="I54" s="157">
        <v>0.75</v>
      </c>
      <c r="J54" s="118" t="s">
        <v>589</v>
      </c>
    </row>
    <row r="55" spans="1:10">
      <c r="A55" s="51" t="s">
        <v>305</v>
      </c>
      <c r="B55" s="156">
        <v>0.65243827160493817</v>
      </c>
      <c r="C55" s="156">
        <v>0.65499356995884772</v>
      </c>
      <c r="D55" s="156">
        <f>[1]Deposits!$G$22</f>
        <v>0.65067901234567904</v>
      </c>
      <c r="E55" s="156">
        <v>0.66067901234567916</v>
      </c>
      <c r="F55" s="156">
        <v>0.65754886831275738</v>
      </c>
      <c r="G55" s="156">
        <v>0.65499356995884772</v>
      </c>
      <c r="H55" s="157">
        <v>0.65499356995884772</v>
      </c>
      <c r="I55" s="157">
        <v>0.66</v>
      </c>
      <c r="J55" s="118" t="s">
        <v>590</v>
      </c>
    </row>
    <row r="56" spans="1:10">
      <c r="A56" s="51" t="s">
        <v>306</v>
      </c>
      <c r="B56" s="156">
        <v>0.5541049382716049</v>
      </c>
      <c r="C56" s="156">
        <v>0.54636856995884775</v>
      </c>
      <c r="D56" s="156">
        <f>[1]Deposits!$H$22</f>
        <v>0.54512345679012342</v>
      </c>
      <c r="E56" s="156">
        <v>0.53645679012345671</v>
      </c>
      <c r="F56" s="156">
        <v>0.5386322016460906</v>
      </c>
      <c r="G56" s="156">
        <v>0.54636856995884775</v>
      </c>
      <c r="H56" s="157">
        <v>0.54636856995884775</v>
      </c>
      <c r="I56" s="157">
        <v>0.54</v>
      </c>
      <c r="J56" s="118" t="s">
        <v>591</v>
      </c>
    </row>
    <row r="57" spans="1:10">
      <c r="A57" s="51" t="s">
        <v>307</v>
      </c>
      <c r="B57" s="156">
        <v>0.35595679012345682</v>
      </c>
      <c r="C57" s="156">
        <v>0.35570730452674909</v>
      </c>
      <c r="D57" s="156">
        <f>[1]Deposits!$I$22</f>
        <v>0.34808641975308641</v>
      </c>
      <c r="E57" s="156">
        <v>0.35475308641975323</v>
      </c>
      <c r="F57" s="156">
        <v>0.3554578189300413</v>
      </c>
      <c r="G57" s="156">
        <v>0.35570730452674909</v>
      </c>
      <c r="H57" s="157">
        <v>0.35444444444444451</v>
      </c>
      <c r="I57" s="157">
        <v>0.36</v>
      </c>
      <c r="J57" s="118" t="s">
        <v>592</v>
      </c>
    </row>
    <row r="58" spans="1:10">
      <c r="A58" s="278" t="s">
        <v>308</v>
      </c>
      <c r="B58" s="158">
        <v>0.02</v>
      </c>
      <c r="C58" s="158">
        <v>0.02</v>
      </c>
      <c r="D58" s="158">
        <f>[1]Deposits!$J$22</f>
        <v>0.02</v>
      </c>
      <c r="E58" s="158">
        <v>0.02</v>
      </c>
      <c r="F58" s="158">
        <v>0.02</v>
      </c>
      <c r="G58" s="158">
        <v>0.02</v>
      </c>
      <c r="H58" s="158">
        <v>0.02</v>
      </c>
      <c r="I58" s="158">
        <v>0.02</v>
      </c>
      <c r="J58" s="286" t="s">
        <v>593</v>
      </c>
    </row>
    <row r="59" spans="1:10">
      <c r="A59" s="121" t="s">
        <v>289</v>
      </c>
      <c r="B59" s="122"/>
      <c r="J59" s="253" t="s">
        <v>572</v>
      </c>
    </row>
    <row r="60" spans="1:10">
      <c r="A60" s="124" t="s">
        <v>320</v>
      </c>
      <c r="B60" s="123"/>
      <c r="J60" s="329" t="s">
        <v>431</v>
      </c>
    </row>
  </sheetData>
  <mergeCells count="33">
    <mergeCell ref="J37:J38"/>
    <mergeCell ref="A49:A50"/>
    <mergeCell ref="B49:B50"/>
    <mergeCell ref="C49:C50"/>
    <mergeCell ref="D49:G49"/>
    <mergeCell ref="H49:I49"/>
    <mergeCell ref="J49:J50"/>
    <mergeCell ref="A35:D35"/>
    <mergeCell ref="A37:A38"/>
    <mergeCell ref="B37:B38"/>
    <mergeCell ref="C37:C38"/>
    <mergeCell ref="D37:G37"/>
    <mergeCell ref="H37:I37"/>
    <mergeCell ref="A28:A29"/>
    <mergeCell ref="B28:B29"/>
    <mergeCell ref="C28:C29"/>
    <mergeCell ref="D28:G28"/>
    <mergeCell ref="H28:I28"/>
    <mergeCell ref="J28:J29"/>
    <mergeCell ref="A18:A19"/>
    <mergeCell ref="B18:B19"/>
    <mergeCell ref="C18:C19"/>
    <mergeCell ref="D18:G18"/>
    <mergeCell ref="H18:I18"/>
    <mergeCell ref="J18:J19"/>
    <mergeCell ref="A1:J1"/>
    <mergeCell ref="A2:J2"/>
    <mergeCell ref="A5:A6"/>
    <mergeCell ref="B5:B6"/>
    <mergeCell ref="C5:C6"/>
    <mergeCell ref="D5:G5"/>
    <mergeCell ref="H5:I5"/>
    <mergeCell ref="J5:J6"/>
  </mergeCells>
  <hyperlinks>
    <hyperlink ref="I4" location="Content!A1" display="contents"/>
  </hyperlink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22.5703125" style="78" customWidth="1"/>
    <col min="2" max="11" width="12.5703125" style="78" customWidth="1"/>
    <col min="12" max="13" width="26.85546875" style="78" customWidth="1"/>
    <col min="14" max="16384" width="9.140625" style="78"/>
  </cols>
  <sheetData>
    <row r="1" spans="1:13">
      <c r="A1" s="349" t="s">
        <v>624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>
      <c r="A2" s="349" t="s">
        <v>625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3">
      <c r="A3" s="88" t="s">
        <v>121</v>
      </c>
      <c r="B3" s="89"/>
      <c r="C3" s="89"/>
      <c r="D3" s="89"/>
      <c r="F3" s="90"/>
      <c r="K3" s="90" t="s">
        <v>89</v>
      </c>
      <c r="L3" s="299" t="s">
        <v>417</v>
      </c>
    </row>
    <row r="4" spans="1:13">
      <c r="A4" s="351" t="s">
        <v>7</v>
      </c>
      <c r="B4" s="396">
        <v>2014</v>
      </c>
      <c r="C4" s="396">
        <v>2015</v>
      </c>
      <c r="D4" s="396">
        <v>2016</v>
      </c>
      <c r="E4" s="396">
        <v>2017</v>
      </c>
      <c r="F4" s="396">
        <v>2017</v>
      </c>
      <c r="G4" s="396"/>
      <c r="H4" s="396"/>
      <c r="I4" s="396"/>
      <c r="J4" s="396" t="s">
        <v>626</v>
      </c>
      <c r="K4" s="396"/>
      <c r="L4" s="397" t="s">
        <v>343</v>
      </c>
    </row>
    <row r="5" spans="1:13" ht="25.5">
      <c r="A5" s="351"/>
      <c r="B5" s="396"/>
      <c r="C5" s="396"/>
      <c r="D5" s="396"/>
      <c r="E5" s="396"/>
      <c r="F5" s="300" t="s">
        <v>627</v>
      </c>
      <c r="G5" s="300" t="s">
        <v>628</v>
      </c>
      <c r="H5" s="300" t="s">
        <v>629</v>
      </c>
      <c r="I5" s="300" t="s">
        <v>630</v>
      </c>
      <c r="J5" s="300" t="s">
        <v>627</v>
      </c>
      <c r="K5" s="300" t="s">
        <v>628</v>
      </c>
      <c r="L5" s="397"/>
    </row>
    <row r="6" spans="1:13" s="93" customFormat="1">
      <c r="A6" s="91" t="s">
        <v>24</v>
      </c>
      <c r="B6" s="92">
        <f>SUM(B7:B9)</f>
        <v>152255.53903399999</v>
      </c>
      <c r="C6" s="92">
        <f>SUM(C7:C9)</f>
        <v>168956.25346099999</v>
      </c>
      <c r="D6" s="92">
        <f>SUM(D7:D9)</f>
        <v>170604.452918</v>
      </c>
      <c r="E6" s="92">
        <f>SUM(F6:I6)</f>
        <v>156238.07164400001</v>
      </c>
      <c r="F6" s="92">
        <f t="shared" ref="F6:K6" si="0">SUM(F7:F9)</f>
        <v>43893.306099000001</v>
      </c>
      <c r="G6" s="92">
        <f t="shared" si="0"/>
        <v>36571.824718999997</v>
      </c>
      <c r="H6" s="92">
        <f t="shared" si="0"/>
        <v>35643.413217000001</v>
      </c>
      <c r="I6" s="92">
        <f t="shared" si="0"/>
        <v>40129.527608999997</v>
      </c>
      <c r="J6" s="92">
        <f t="shared" si="0"/>
        <v>37918.341367000001</v>
      </c>
      <c r="K6" s="92">
        <f t="shared" si="0"/>
        <v>42150.101339999994</v>
      </c>
      <c r="L6" s="92" t="s">
        <v>338</v>
      </c>
    </row>
    <row r="7" spans="1:13" ht="21.75" customHeight="1">
      <c r="A7" s="76" t="s">
        <v>124</v>
      </c>
      <c r="B7" s="77">
        <v>107976.000462</v>
      </c>
      <c r="C7" s="77">
        <v>119327.68930100001</v>
      </c>
      <c r="D7" s="77">
        <v>117816.532515</v>
      </c>
      <c r="E7" s="139">
        <f>SUM(F7:I7)</f>
        <v>112120.40915200001</v>
      </c>
      <c r="F7" s="77">
        <v>31037.252842000002</v>
      </c>
      <c r="G7" s="77">
        <v>27388.406928</v>
      </c>
      <c r="H7" s="77">
        <v>26156.793226000002</v>
      </c>
      <c r="I7" s="77">
        <v>27537.956156</v>
      </c>
      <c r="J7" s="77">
        <v>26344.401394</v>
      </c>
      <c r="K7" s="77">
        <v>30346.005874999999</v>
      </c>
      <c r="L7" s="77" t="s">
        <v>631</v>
      </c>
    </row>
    <row r="8" spans="1:13" ht="21.75" customHeight="1">
      <c r="A8" s="76" t="s">
        <v>125</v>
      </c>
      <c r="B8" s="77">
        <v>18963.603373999998</v>
      </c>
      <c r="C8" s="77">
        <v>30802.764525999999</v>
      </c>
      <c r="D8" s="77">
        <v>28028.677274000001</v>
      </c>
      <c r="E8" s="139">
        <f>SUM(F8:I8)</f>
        <v>22346.528903999999</v>
      </c>
      <c r="F8" s="77">
        <v>5697.571852</v>
      </c>
      <c r="G8" s="77">
        <v>5215.486457</v>
      </c>
      <c r="H8" s="77">
        <v>5007.517707</v>
      </c>
      <c r="I8" s="77">
        <v>6425.9528879999998</v>
      </c>
      <c r="J8" s="77">
        <v>5984.6374509999996</v>
      </c>
      <c r="K8" s="77">
        <v>5097.3255900000004</v>
      </c>
      <c r="L8" s="77" t="s">
        <v>632</v>
      </c>
    </row>
    <row r="9" spans="1:13" ht="21.75" customHeight="1">
      <c r="A9" s="79" t="s">
        <v>126</v>
      </c>
      <c r="B9" s="80">
        <v>25315.935197999999</v>
      </c>
      <c r="C9" s="80">
        <v>18825.799633999999</v>
      </c>
      <c r="D9" s="80">
        <v>24759.243128999999</v>
      </c>
      <c r="E9" s="80">
        <f>SUM(F9:I9)</f>
        <v>21771.133588000001</v>
      </c>
      <c r="F9" s="80">
        <v>7158.4814050000004</v>
      </c>
      <c r="G9" s="80">
        <v>3967.9313339999999</v>
      </c>
      <c r="H9" s="80">
        <v>4479.1022839999996</v>
      </c>
      <c r="I9" s="80">
        <v>6165.6185649999998</v>
      </c>
      <c r="J9" s="80">
        <v>5589.302522</v>
      </c>
      <c r="K9" s="80">
        <v>6706.769875</v>
      </c>
      <c r="L9" s="80" t="s">
        <v>633</v>
      </c>
    </row>
    <row r="10" spans="1:13">
      <c r="A10" s="395" t="s">
        <v>127</v>
      </c>
      <c r="B10" s="395"/>
      <c r="C10" s="326"/>
      <c r="D10" s="326"/>
      <c r="E10" s="77"/>
      <c r="F10" s="77"/>
      <c r="J10" s="77"/>
      <c r="L10" s="301" t="s">
        <v>634</v>
      </c>
      <c r="M10" s="301"/>
    </row>
    <row r="11" spans="1:13" ht="15" customHeight="1">
      <c r="A11" s="140" t="s">
        <v>120</v>
      </c>
      <c r="L11" s="305"/>
    </row>
    <row r="12" spans="1:13">
      <c r="F12" s="94"/>
      <c r="J12" s="94"/>
    </row>
  </sheetData>
  <mergeCells count="11">
    <mergeCell ref="A10:B10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25" right="0.25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49.42578125" style="78" bestFit="1" customWidth="1"/>
    <col min="2" max="4" width="12" style="78" customWidth="1"/>
    <col min="5" max="11" width="10.7109375" style="78" customWidth="1"/>
    <col min="12" max="12" width="45.85546875" style="293" customWidth="1"/>
    <col min="13" max="16384" width="9.140625" style="78"/>
  </cols>
  <sheetData>
    <row r="1" spans="1:12">
      <c r="A1" s="349" t="s">
        <v>635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>
      <c r="A2" s="349" t="s">
        <v>636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>
      <c r="A3" s="88" t="s">
        <v>121</v>
      </c>
      <c r="B3" s="95"/>
      <c r="C3" s="95"/>
      <c r="D3" s="95"/>
      <c r="F3" s="90"/>
      <c r="K3" s="90" t="s">
        <v>89</v>
      </c>
      <c r="L3" s="299" t="s">
        <v>417</v>
      </c>
    </row>
    <row r="4" spans="1:12">
      <c r="A4" s="351" t="s">
        <v>7</v>
      </c>
      <c r="B4" s="396">
        <v>2014</v>
      </c>
      <c r="C4" s="396">
        <v>2015</v>
      </c>
      <c r="D4" s="396">
        <v>2016</v>
      </c>
      <c r="E4" s="396">
        <v>2017</v>
      </c>
      <c r="F4" s="396">
        <v>2017</v>
      </c>
      <c r="G4" s="396"/>
      <c r="H4" s="396"/>
      <c r="I4" s="396"/>
      <c r="J4" s="396" t="s">
        <v>626</v>
      </c>
      <c r="K4" s="396"/>
      <c r="L4" s="398" t="s">
        <v>343</v>
      </c>
    </row>
    <row r="5" spans="1:12" ht="25.5">
      <c r="A5" s="351"/>
      <c r="B5" s="396"/>
      <c r="C5" s="396"/>
      <c r="D5" s="396"/>
      <c r="E5" s="396"/>
      <c r="F5" s="300" t="s">
        <v>627</v>
      </c>
      <c r="G5" s="300" t="s">
        <v>628</v>
      </c>
      <c r="H5" s="300" t="s">
        <v>629</v>
      </c>
      <c r="I5" s="300" t="s">
        <v>630</v>
      </c>
      <c r="J5" s="300" t="s">
        <v>627</v>
      </c>
      <c r="K5" s="300" t="s">
        <v>628</v>
      </c>
      <c r="L5" s="398"/>
    </row>
    <row r="6" spans="1:12" s="93" customFormat="1" ht="16.5" customHeight="1">
      <c r="A6" s="96" t="s">
        <v>24</v>
      </c>
      <c r="B6" s="97">
        <f>SUM(B29,B52,B75)</f>
        <v>152255.53903400002</v>
      </c>
      <c r="C6" s="97">
        <f>SUM(C29,C52,C75)</f>
        <v>168956.25346099999</v>
      </c>
      <c r="D6" s="97">
        <f>SUM(D29,D52,D75)</f>
        <v>170604.452918</v>
      </c>
      <c r="E6" s="97">
        <f>SUM(F6:I6)</f>
        <v>156238.07164400001</v>
      </c>
      <c r="F6" s="97">
        <f t="shared" ref="F6:K6" si="0">SUM(F29,F52,F75)</f>
        <v>43893.306099000001</v>
      </c>
      <c r="G6" s="97">
        <f t="shared" si="0"/>
        <v>36571.824718999997</v>
      </c>
      <c r="H6" s="97">
        <f t="shared" si="0"/>
        <v>35643.413217000001</v>
      </c>
      <c r="I6" s="97">
        <f t="shared" si="0"/>
        <v>40129.527608999997</v>
      </c>
      <c r="J6" s="97">
        <f t="shared" si="0"/>
        <v>37918.341367000001</v>
      </c>
      <c r="K6" s="97">
        <f t="shared" si="0"/>
        <v>42150.101339999994</v>
      </c>
      <c r="L6" s="302" t="s">
        <v>338</v>
      </c>
    </row>
    <row r="7" spans="1:12" s="98" customFormat="1">
      <c r="A7" s="213" t="s">
        <v>124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303" t="s">
        <v>637</v>
      </c>
    </row>
    <row r="8" spans="1:12">
      <c r="A8" s="99" t="s">
        <v>128</v>
      </c>
      <c r="B8" s="100">
        <v>2658.4659280000001</v>
      </c>
      <c r="C8" s="100">
        <v>2836.3774859999999</v>
      </c>
      <c r="D8" s="100">
        <v>2902.0210350000002</v>
      </c>
      <c r="E8" s="100">
        <f t="shared" ref="E8:E29" si="1">SUM(F8:I8)</f>
        <v>3067.2778370000001</v>
      </c>
      <c r="F8" s="100">
        <v>742.92772200000002</v>
      </c>
      <c r="G8" s="100">
        <v>767.34337800000003</v>
      </c>
      <c r="H8" s="100">
        <v>730.99333200000001</v>
      </c>
      <c r="I8" s="100">
        <v>826.01340500000003</v>
      </c>
      <c r="J8" s="100">
        <v>746.58031000000005</v>
      </c>
      <c r="K8" s="100">
        <v>731.81039199999998</v>
      </c>
      <c r="L8" s="304" t="s">
        <v>638</v>
      </c>
    </row>
    <row r="9" spans="1:12">
      <c r="A9" s="99" t="s">
        <v>129</v>
      </c>
      <c r="B9" s="100">
        <v>3245.970014</v>
      </c>
      <c r="C9" s="100">
        <v>2897.7591659999998</v>
      </c>
      <c r="D9" s="100">
        <v>2121.718989</v>
      </c>
      <c r="E9" s="100">
        <f t="shared" si="1"/>
        <v>2129.9698399999997</v>
      </c>
      <c r="F9" s="100">
        <v>574.14395400000001</v>
      </c>
      <c r="G9" s="100">
        <v>481.75350100000003</v>
      </c>
      <c r="H9" s="100">
        <v>531.66823599999998</v>
      </c>
      <c r="I9" s="100">
        <v>542.40414899999996</v>
      </c>
      <c r="J9" s="100">
        <v>535.62670100000003</v>
      </c>
      <c r="K9" s="100">
        <v>581.69688399999995</v>
      </c>
      <c r="L9" s="304" t="s">
        <v>639</v>
      </c>
    </row>
    <row r="10" spans="1:12">
      <c r="A10" s="99" t="s">
        <v>130</v>
      </c>
      <c r="B10" s="100">
        <v>394.31725299999999</v>
      </c>
      <c r="C10" s="100">
        <v>396.91421600000001</v>
      </c>
      <c r="D10" s="100">
        <v>445.52867199999997</v>
      </c>
      <c r="E10" s="100">
        <f t="shared" si="1"/>
        <v>419.62031899999999</v>
      </c>
      <c r="F10" s="100">
        <v>103.324482</v>
      </c>
      <c r="G10" s="100">
        <v>139.63684799999999</v>
      </c>
      <c r="H10" s="100">
        <v>87.592354999999998</v>
      </c>
      <c r="I10" s="100">
        <v>89.066633999999993</v>
      </c>
      <c r="J10" s="100">
        <v>113.887502</v>
      </c>
      <c r="K10" s="100">
        <v>109.627979</v>
      </c>
      <c r="L10" s="304" t="s">
        <v>640</v>
      </c>
    </row>
    <row r="11" spans="1:12">
      <c r="A11" s="99" t="s">
        <v>131</v>
      </c>
      <c r="B11" s="100">
        <v>2590.2813620000002</v>
      </c>
      <c r="C11" s="100">
        <v>2424.2062470000001</v>
      </c>
      <c r="D11" s="100">
        <v>2142.810356</v>
      </c>
      <c r="E11" s="100">
        <f t="shared" si="1"/>
        <v>2098.5188640000001</v>
      </c>
      <c r="F11" s="100">
        <v>614.300343</v>
      </c>
      <c r="G11" s="100">
        <v>575.429847</v>
      </c>
      <c r="H11" s="100">
        <v>432.17627099999999</v>
      </c>
      <c r="I11" s="100">
        <v>476.61240299999997</v>
      </c>
      <c r="J11" s="100">
        <v>552.59910400000001</v>
      </c>
      <c r="K11" s="100">
        <v>543.06525399999998</v>
      </c>
      <c r="L11" s="304" t="s">
        <v>641</v>
      </c>
    </row>
    <row r="12" spans="1:12">
      <c r="A12" s="99" t="s">
        <v>132</v>
      </c>
      <c r="B12" s="100">
        <v>4541.2145149999997</v>
      </c>
      <c r="C12" s="100">
        <v>3817.7697739999999</v>
      </c>
      <c r="D12" s="100">
        <v>3373.8777660000001</v>
      </c>
      <c r="E12" s="100">
        <f t="shared" si="1"/>
        <v>4506.6029639999997</v>
      </c>
      <c r="F12" s="100">
        <v>854.75438399999996</v>
      </c>
      <c r="G12" s="100">
        <v>1036.381439</v>
      </c>
      <c r="H12" s="100">
        <v>1288.4306549999999</v>
      </c>
      <c r="I12" s="100">
        <v>1327.036486</v>
      </c>
      <c r="J12" s="100">
        <v>1283.393941</v>
      </c>
      <c r="K12" s="100">
        <v>1083.0059639999999</v>
      </c>
      <c r="L12" s="304" t="s">
        <v>642</v>
      </c>
    </row>
    <row r="13" spans="1:12">
      <c r="A13" s="99" t="s">
        <v>133</v>
      </c>
      <c r="B13" s="100">
        <v>9982.9011250000003</v>
      </c>
      <c r="C13" s="100">
        <v>11214.466694000001</v>
      </c>
      <c r="D13" s="100">
        <v>9070.8264350000009</v>
      </c>
      <c r="E13" s="100">
        <f t="shared" si="1"/>
        <v>8014.4331879999991</v>
      </c>
      <c r="F13" s="100">
        <v>2149.9430029999999</v>
      </c>
      <c r="G13" s="100">
        <v>1965.721751</v>
      </c>
      <c r="H13" s="100">
        <v>1985.3099520000001</v>
      </c>
      <c r="I13" s="100">
        <v>1913.458482</v>
      </c>
      <c r="J13" s="100">
        <v>1846.30747</v>
      </c>
      <c r="K13" s="100">
        <v>2416.5779189999998</v>
      </c>
      <c r="L13" s="304" t="s">
        <v>643</v>
      </c>
    </row>
    <row r="14" spans="1:12" ht="25.5">
      <c r="A14" s="99" t="s">
        <v>134</v>
      </c>
      <c r="B14" s="100">
        <v>5434.2909820000004</v>
      </c>
      <c r="C14" s="100">
        <v>5720.2398359999997</v>
      </c>
      <c r="D14" s="100">
        <v>4214.3090590000002</v>
      </c>
      <c r="E14" s="100">
        <f t="shared" si="1"/>
        <v>4226.0402570000006</v>
      </c>
      <c r="F14" s="100">
        <v>989.20442400000002</v>
      </c>
      <c r="G14" s="100">
        <v>1084.643413</v>
      </c>
      <c r="H14" s="100">
        <v>1050.008208</v>
      </c>
      <c r="I14" s="100">
        <v>1102.1842119999999</v>
      </c>
      <c r="J14" s="100">
        <v>1092.4014950000001</v>
      </c>
      <c r="K14" s="100">
        <v>1049.434636</v>
      </c>
      <c r="L14" s="304" t="s">
        <v>644</v>
      </c>
    </row>
    <row r="15" spans="1:12" ht="24.75" customHeight="1">
      <c r="A15" s="99" t="s">
        <v>135</v>
      </c>
      <c r="B15" s="100">
        <v>104.741421</v>
      </c>
      <c r="C15" s="100">
        <v>94.419721999999993</v>
      </c>
      <c r="D15" s="100">
        <v>113.892706</v>
      </c>
      <c r="E15" s="100">
        <f t="shared" si="1"/>
        <v>79.997855000000001</v>
      </c>
      <c r="F15" s="100">
        <v>19.027225999999999</v>
      </c>
      <c r="G15" s="100">
        <v>23.005282999999999</v>
      </c>
      <c r="H15" s="100">
        <v>18.785319000000001</v>
      </c>
      <c r="I15" s="100">
        <v>19.180026999999999</v>
      </c>
      <c r="J15" s="100">
        <v>16.257484999999999</v>
      </c>
      <c r="K15" s="100">
        <v>11.178392000000001</v>
      </c>
      <c r="L15" s="304" t="s">
        <v>645</v>
      </c>
    </row>
    <row r="16" spans="1:12" ht="25.5">
      <c r="A16" s="99" t="s">
        <v>136</v>
      </c>
      <c r="B16" s="100">
        <v>269.17756300000002</v>
      </c>
      <c r="C16" s="100">
        <v>292.36997600000001</v>
      </c>
      <c r="D16" s="100">
        <v>226.12213</v>
      </c>
      <c r="E16" s="100">
        <f t="shared" si="1"/>
        <v>242.80966900000001</v>
      </c>
      <c r="F16" s="100">
        <v>76.145385000000005</v>
      </c>
      <c r="G16" s="100">
        <v>76.773934999999994</v>
      </c>
      <c r="H16" s="100">
        <v>35.790284</v>
      </c>
      <c r="I16" s="100">
        <v>54.100065000000001</v>
      </c>
      <c r="J16" s="100">
        <v>38.247515999999997</v>
      </c>
      <c r="K16" s="100">
        <v>50.797491999999998</v>
      </c>
      <c r="L16" s="304" t="s">
        <v>646</v>
      </c>
    </row>
    <row r="17" spans="1:12" ht="25.5">
      <c r="A17" s="99" t="s">
        <v>137</v>
      </c>
      <c r="B17" s="100">
        <v>1259.3295479999999</v>
      </c>
      <c r="C17" s="100">
        <v>1135.7823639999999</v>
      </c>
      <c r="D17" s="100">
        <v>1053.130809</v>
      </c>
      <c r="E17" s="100">
        <f t="shared" si="1"/>
        <v>1109.1538989999999</v>
      </c>
      <c r="F17" s="100">
        <v>235.830197</v>
      </c>
      <c r="G17" s="100">
        <v>254.55850699999999</v>
      </c>
      <c r="H17" s="100">
        <v>322.67217499999998</v>
      </c>
      <c r="I17" s="100">
        <v>296.09302000000002</v>
      </c>
      <c r="J17" s="100">
        <v>281.67496599999998</v>
      </c>
      <c r="K17" s="100">
        <v>270.48388399999999</v>
      </c>
      <c r="L17" s="304" t="s">
        <v>647</v>
      </c>
    </row>
    <row r="18" spans="1:12">
      <c r="A18" s="99" t="s">
        <v>138</v>
      </c>
      <c r="B18" s="100">
        <v>952.24515699999995</v>
      </c>
      <c r="C18" s="100">
        <v>959.66067599999997</v>
      </c>
      <c r="D18" s="100">
        <v>896.01825899999994</v>
      </c>
      <c r="E18" s="100">
        <f t="shared" si="1"/>
        <v>898.14709900000003</v>
      </c>
      <c r="F18" s="100">
        <v>209.01486</v>
      </c>
      <c r="G18" s="100">
        <v>247.56832700000001</v>
      </c>
      <c r="H18" s="100">
        <v>198.03795099999999</v>
      </c>
      <c r="I18" s="100">
        <v>243.525961</v>
      </c>
      <c r="J18" s="100">
        <v>181.42713599999999</v>
      </c>
      <c r="K18" s="100">
        <v>180.39518799999999</v>
      </c>
      <c r="L18" s="304" t="s">
        <v>648</v>
      </c>
    </row>
    <row r="19" spans="1:12" ht="25.5">
      <c r="A19" s="99" t="s">
        <v>139</v>
      </c>
      <c r="B19" s="100">
        <v>205.004347</v>
      </c>
      <c r="C19" s="100">
        <v>158.49073300000001</v>
      </c>
      <c r="D19" s="100">
        <v>235.00108399999999</v>
      </c>
      <c r="E19" s="100">
        <f t="shared" si="1"/>
        <v>154.20754400000001</v>
      </c>
      <c r="F19" s="100">
        <v>46.482261999999999</v>
      </c>
      <c r="G19" s="100">
        <v>46.231274999999997</v>
      </c>
      <c r="H19" s="100">
        <v>30.316236</v>
      </c>
      <c r="I19" s="100">
        <v>31.177771</v>
      </c>
      <c r="J19" s="100">
        <v>22.707255</v>
      </c>
      <c r="K19" s="100">
        <v>31.911579</v>
      </c>
      <c r="L19" s="304" t="s">
        <v>649</v>
      </c>
    </row>
    <row r="20" spans="1:12" ht="25.5">
      <c r="A20" s="99" t="s">
        <v>140</v>
      </c>
      <c r="B20" s="100">
        <v>1598.790309</v>
      </c>
      <c r="C20" s="100">
        <v>1457.456623</v>
      </c>
      <c r="D20" s="100">
        <v>1535.564335</v>
      </c>
      <c r="E20" s="100">
        <f t="shared" si="1"/>
        <v>1365.8997079999999</v>
      </c>
      <c r="F20" s="100">
        <v>331.99583899999999</v>
      </c>
      <c r="G20" s="100">
        <v>323.08565900000002</v>
      </c>
      <c r="H20" s="100">
        <v>362.31976300000002</v>
      </c>
      <c r="I20" s="100">
        <v>348.498447</v>
      </c>
      <c r="J20" s="100">
        <v>336.192519</v>
      </c>
      <c r="K20" s="100">
        <v>340.05550699999998</v>
      </c>
      <c r="L20" s="304" t="s">
        <v>650</v>
      </c>
    </row>
    <row r="21" spans="1:12" ht="25.5">
      <c r="A21" s="99" t="s">
        <v>141</v>
      </c>
      <c r="B21" s="100">
        <v>55.440266999999999</v>
      </c>
      <c r="C21" s="100">
        <v>2958.135209</v>
      </c>
      <c r="D21" s="100">
        <v>5421.8904709999997</v>
      </c>
      <c r="E21" s="100">
        <f t="shared" si="1"/>
        <v>4963.3336980000004</v>
      </c>
      <c r="F21" s="100">
        <v>2387.668017</v>
      </c>
      <c r="G21" s="100">
        <v>1144.441122</v>
      </c>
      <c r="H21" s="100">
        <v>502.58655299999998</v>
      </c>
      <c r="I21" s="100">
        <v>928.63800600000002</v>
      </c>
      <c r="J21" s="100">
        <v>1348.5999469999999</v>
      </c>
      <c r="K21" s="100">
        <v>1755.319827</v>
      </c>
      <c r="L21" s="304" t="s">
        <v>651</v>
      </c>
    </row>
    <row r="22" spans="1:12">
      <c r="A22" s="99" t="s">
        <v>142</v>
      </c>
      <c r="B22" s="100">
        <v>19963.093547</v>
      </c>
      <c r="C22" s="100">
        <v>19104.00143</v>
      </c>
      <c r="D22" s="100">
        <v>17859.121020999999</v>
      </c>
      <c r="E22" s="100">
        <f t="shared" si="1"/>
        <v>18581.585591999999</v>
      </c>
      <c r="F22" s="100">
        <v>4481.4212690000004</v>
      </c>
      <c r="G22" s="100">
        <v>5105.6071750000001</v>
      </c>
      <c r="H22" s="100">
        <v>4660.3918180000001</v>
      </c>
      <c r="I22" s="100">
        <v>4334.1653299999998</v>
      </c>
      <c r="J22" s="100">
        <v>4506.7132359999996</v>
      </c>
      <c r="K22" s="100">
        <v>4965.0646129999996</v>
      </c>
      <c r="L22" s="304" t="s">
        <v>652</v>
      </c>
    </row>
    <row r="23" spans="1:12" ht="25.5">
      <c r="A23" s="99" t="s">
        <v>143</v>
      </c>
      <c r="B23" s="100">
        <v>25557.908905</v>
      </c>
      <c r="C23" s="100">
        <v>32390.515803999999</v>
      </c>
      <c r="D23" s="100">
        <v>32592.855374999999</v>
      </c>
      <c r="E23" s="100">
        <f t="shared" si="1"/>
        <v>27871.410721</v>
      </c>
      <c r="F23" s="100">
        <v>7623.3568420000001</v>
      </c>
      <c r="G23" s="100">
        <v>7336.7305310000002</v>
      </c>
      <c r="H23" s="100">
        <v>6317.5605699999996</v>
      </c>
      <c r="I23" s="100">
        <v>6593.7627780000003</v>
      </c>
      <c r="J23" s="100">
        <v>5491.5313980000001</v>
      </c>
      <c r="K23" s="100">
        <v>6346.8511950000002</v>
      </c>
      <c r="L23" s="304" t="s">
        <v>653</v>
      </c>
    </row>
    <row r="24" spans="1:12" ht="25.5">
      <c r="A24" s="99" t="s">
        <v>144</v>
      </c>
      <c r="B24" s="100">
        <v>25457.112397000001</v>
      </c>
      <c r="C24" s="100">
        <v>27262.131406</v>
      </c>
      <c r="D24" s="100">
        <v>29502.848095000001</v>
      </c>
      <c r="E24" s="100">
        <f t="shared" si="1"/>
        <v>26760.527801000004</v>
      </c>
      <c r="F24" s="100">
        <v>8519.008511</v>
      </c>
      <c r="G24" s="100">
        <v>6018.1799490000003</v>
      </c>
      <c r="H24" s="100">
        <v>5261.2304439999998</v>
      </c>
      <c r="I24" s="100">
        <v>6962.1088970000001</v>
      </c>
      <c r="J24" s="100">
        <v>6703.2723390000001</v>
      </c>
      <c r="K24" s="100">
        <v>7338.1210840000003</v>
      </c>
      <c r="L24" s="304" t="s">
        <v>654</v>
      </c>
    </row>
    <row r="25" spans="1:12" ht="25.5">
      <c r="A25" s="99" t="s">
        <v>145</v>
      </c>
      <c r="B25" s="100">
        <v>2457.5873499999998</v>
      </c>
      <c r="C25" s="100">
        <v>2919.4825700000001</v>
      </c>
      <c r="D25" s="100">
        <v>2790.9026690000001</v>
      </c>
      <c r="E25" s="100">
        <f t="shared" si="1"/>
        <v>2147.1620119999998</v>
      </c>
      <c r="F25" s="100">
        <v>564.65215999999998</v>
      </c>
      <c r="G25" s="100">
        <v>462.364936</v>
      </c>
      <c r="H25" s="100">
        <v>537.29863799999998</v>
      </c>
      <c r="I25" s="100">
        <v>582.84627799999998</v>
      </c>
      <c r="J25" s="100">
        <v>653.55319699999995</v>
      </c>
      <c r="K25" s="100">
        <v>407.870904</v>
      </c>
      <c r="L25" s="304" t="s">
        <v>655</v>
      </c>
    </row>
    <row r="26" spans="1:12">
      <c r="A26" s="99" t="s">
        <v>282</v>
      </c>
      <c r="B26" s="100">
        <v>0</v>
      </c>
      <c r="C26" s="100">
        <v>5.5094999999999998E-2</v>
      </c>
      <c r="D26" s="100">
        <v>0</v>
      </c>
      <c r="E26" s="100">
        <f t="shared" si="1"/>
        <v>451.74874</v>
      </c>
      <c r="F26" s="100">
        <v>194.73868300000001</v>
      </c>
      <c r="G26" s="100">
        <v>2.2676440000000002</v>
      </c>
      <c r="H26" s="100">
        <v>245.12956600000001</v>
      </c>
      <c r="I26" s="100">
        <v>9.6128470000000004</v>
      </c>
      <c r="J26" s="100">
        <v>0</v>
      </c>
      <c r="K26" s="100">
        <v>0</v>
      </c>
      <c r="L26" s="304" t="s">
        <v>656</v>
      </c>
    </row>
    <row r="27" spans="1:12">
      <c r="A27" s="99" t="s">
        <v>146</v>
      </c>
      <c r="B27" s="100">
        <v>1069.1874720000001</v>
      </c>
      <c r="C27" s="100">
        <v>1206.6725180000001</v>
      </c>
      <c r="D27" s="100">
        <v>1240.559344</v>
      </c>
      <c r="E27" s="100">
        <f t="shared" si="1"/>
        <v>1062.2843009999999</v>
      </c>
      <c r="F27" s="100">
        <v>284.62813499999999</v>
      </c>
      <c r="G27" s="100">
        <v>239.08020500000001</v>
      </c>
      <c r="H27" s="100">
        <v>269.08440899999999</v>
      </c>
      <c r="I27" s="100">
        <v>269.49155200000001</v>
      </c>
      <c r="J27" s="100">
        <v>219.55512400000001</v>
      </c>
      <c r="K27" s="100">
        <v>223.23317</v>
      </c>
      <c r="L27" s="304" t="s">
        <v>657</v>
      </c>
    </row>
    <row r="28" spans="1:12">
      <c r="A28" s="99" t="s">
        <v>147</v>
      </c>
      <c r="B28" s="100">
        <v>178.941</v>
      </c>
      <c r="C28" s="100">
        <v>80.781756000000001</v>
      </c>
      <c r="D28" s="100">
        <v>77.533905000000004</v>
      </c>
      <c r="E28" s="100">
        <f t="shared" si="1"/>
        <v>1969.677244</v>
      </c>
      <c r="F28" s="100">
        <v>34.685144000000001</v>
      </c>
      <c r="G28" s="100">
        <v>57.602203000000003</v>
      </c>
      <c r="H28" s="100">
        <v>1289.4104910000001</v>
      </c>
      <c r="I28" s="100">
        <v>587.97940600000004</v>
      </c>
      <c r="J28" s="100">
        <v>373.87275299999999</v>
      </c>
      <c r="K28" s="100">
        <v>1909.5040120000001</v>
      </c>
      <c r="L28" s="304" t="s">
        <v>658</v>
      </c>
    </row>
    <row r="29" spans="1:12" s="93" customFormat="1">
      <c r="A29" s="96" t="s">
        <v>148</v>
      </c>
      <c r="B29" s="97">
        <f>SUM(B8:B28)</f>
        <v>107976.00046200003</v>
      </c>
      <c r="C29" s="97">
        <f>SUM(C8:C28)</f>
        <v>119327.68930100001</v>
      </c>
      <c r="D29" s="97">
        <f>SUM(D8:D28)</f>
        <v>117816.532515</v>
      </c>
      <c r="E29" s="97">
        <f t="shared" si="1"/>
        <v>112120.40915199999</v>
      </c>
      <c r="F29" s="97">
        <f t="shared" ref="F29:K29" si="2">SUM(F8:F28)</f>
        <v>31037.252842000002</v>
      </c>
      <c r="G29" s="97">
        <f t="shared" si="2"/>
        <v>27388.406928</v>
      </c>
      <c r="H29" s="97">
        <f t="shared" si="2"/>
        <v>26156.793225999998</v>
      </c>
      <c r="I29" s="97">
        <f t="shared" si="2"/>
        <v>27537.956156</v>
      </c>
      <c r="J29" s="97">
        <f t="shared" si="2"/>
        <v>26344.401394</v>
      </c>
      <c r="K29" s="97">
        <f t="shared" si="2"/>
        <v>30346.005874999995</v>
      </c>
      <c r="L29" s="302" t="s">
        <v>659</v>
      </c>
    </row>
    <row r="30" spans="1:12" s="98" customFormat="1" ht="15" customHeight="1">
      <c r="A30" s="213" t="s">
        <v>125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303" t="s">
        <v>660</v>
      </c>
    </row>
    <row r="31" spans="1:12">
      <c r="A31" s="99" t="s">
        <v>128</v>
      </c>
      <c r="B31" s="100">
        <v>186.22068100000001</v>
      </c>
      <c r="C31" s="100">
        <v>804.64877200000001</v>
      </c>
      <c r="D31" s="100">
        <v>407.16894400000001</v>
      </c>
      <c r="E31" s="100">
        <f t="shared" ref="E31:E52" si="3">SUM(F31:I31)</f>
        <v>227.55735800000002</v>
      </c>
      <c r="F31" s="100">
        <v>67.127825000000001</v>
      </c>
      <c r="G31" s="100">
        <v>68.107647</v>
      </c>
      <c r="H31" s="100">
        <v>45.185281000000003</v>
      </c>
      <c r="I31" s="100">
        <v>47.136605000000003</v>
      </c>
      <c r="J31" s="100">
        <v>60.499848999999998</v>
      </c>
      <c r="K31" s="100">
        <v>76.798760999999999</v>
      </c>
      <c r="L31" s="304" t="s">
        <v>638</v>
      </c>
    </row>
    <row r="32" spans="1:12">
      <c r="A32" s="99" t="s">
        <v>129</v>
      </c>
      <c r="B32" s="100">
        <v>57.471156999999998</v>
      </c>
      <c r="C32" s="100">
        <v>67.894220000000004</v>
      </c>
      <c r="D32" s="100">
        <v>77.879733000000002</v>
      </c>
      <c r="E32" s="100">
        <f t="shared" si="3"/>
        <v>89.480038000000008</v>
      </c>
      <c r="F32" s="100">
        <v>28.353221000000001</v>
      </c>
      <c r="G32" s="100">
        <v>50.630673000000002</v>
      </c>
      <c r="H32" s="100">
        <v>3.1435420000000001</v>
      </c>
      <c r="I32" s="100">
        <v>7.3526020000000001</v>
      </c>
      <c r="J32" s="100">
        <v>25.480388000000001</v>
      </c>
      <c r="K32" s="100">
        <v>11.111048</v>
      </c>
      <c r="L32" s="304" t="s">
        <v>639</v>
      </c>
    </row>
    <row r="33" spans="1:12">
      <c r="A33" s="99" t="s">
        <v>130</v>
      </c>
      <c r="B33" s="100">
        <v>204.54362399999999</v>
      </c>
      <c r="C33" s="100">
        <v>165.762756</v>
      </c>
      <c r="D33" s="100">
        <v>219.674541</v>
      </c>
      <c r="E33" s="100">
        <f t="shared" si="3"/>
        <v>156.34659000000002</v>
      </c>
      <c r="F33" s="100">
        <v>52.227271000000002</v>
      </c>
      <c r="G33" s="100">
        <v>53.041894999999997</v>
      </c>
      <c r="H33" s="100">
        <v>26.644846000000001</v>
      </c>
      <c r="I33" s="100">
        <v>24.432577999999999</v>
      </c>
      <c r="J33" s="100">
        <v>41.166365999999996</v>
      </c>
      <c r="K33" s="100">
        <v>32.569651</v>
      </c>
      <c r="L33" s="304" t="s">
        <v>640</v>
      </c>
    </row>
    <row r="34" spans="1:12">
      <c r="A34" s="99" t="s">
        <v>131</v>
      </c>
      <c r="B34" s="100">
        <v>217.31197700000001</v>
      </c>
      <c r="C34" s="100">
        <v>587.61628399999995</v>
      </c>
      <c r="D34" s="100">
        <v>672.78358200000002</v>
      </c>
      <c r="E34" s="100">
        <f t="shared" si="3"/>
        <v>528.06622400000003</v>
      </c>
      <c r="F34" s="100">
        <v>151.50999400000001</v>
      </c>
      <c r="G34" s="100">
        <v>141.615229</v>
      </c>
      <c r="H34" s="100">
        <v>109.778182</v>
      </c>
      <c r="I34" s="100">
        <v>125.162819</v>
      </c>
      <c r="J34" s="100">
        <v>140.82068799999999</v>
      </c>
      <c r="K34" s="100">
        <v>141.89348799999999</v>
      </c>
      <c r="L34" s="304" t="s">
        <v>641</v>
      </c>
    </row>
    <row r="35" spans="1:12">
      <c r="A35" s="99" t="s">
        <v>132</v>
      </c>
      <c r="B35" s="100">
        <v>153.53115299999999</v>
      </c>
      <c r="C35" s="100">
        <v>189.20842400000001</v>
      </c>
      <c r="D35" s="100">
        <v>143.433516</v>
      </c>
      <c r="E35" s="100">
        <f t="shared" si="3"/>
        <v>137.33899699999998</v>
      </c>
      <c r="F35" s="100">
        <v>36.628214999999997</v>
      </c>
      <c r="G35" s="100">
        <v>39.742286999999997</v>
      </c>
      <c r="H35" s="100">
        <v>29.171032</v>
      </c>
      <c r="I35" s="100">
        <v>31.797463</v>
      </c>
      <c r="J35" s="100">
        <v>27.915599</v>
      </c>
      <c r="K35" s="100">
        <v>24.80452</v>
      </c>
      <c r="L35" s="304" t="s">
        <v>642</v>
      </c>
    </row>
    <row r="36" spans="1:12">
      <c r="A36" s="99" t="s">
        <v>133</v>
      </c>
      <c r="B36" s="100">
        <v>368.61349999999999</v>
      </c>
      <c r="C36" s="100">
        <v>425.475776</v>
      </c>
      <c r="D36" s="100">
        <v>347.14238</v>
      </c>
      <c r="E36" s="100">
        <f t="shared" si="3"/>
        <v>320.40363000000002</v>
      </c>
      <c r="F36" s="100">
        <v>95.121053000000003</v>
      </c>
      <c r="G36" s="100">
        <v>73.158433000000002</v>
      </c>
      <c r="H36" s="100">
        <v>72.470639000000006</v>
      </c>
      <c r="I36" s="100">
        <v>79.653504999999996</v>
      </c>
      <c r="J36" s="100">
        <v>77.295439999999999</v>
      </c>
      <c r="K36" s="100">
        <v>78.082048999999998</v>
      </c>
      <c r="L36" s="304" t="s">
        <v>643</v>
      </c>
    </row>
    <row r="37" spans="1:12" ht="25.5">
      <c r="A37" s="99" t="s">
        <v>134</v>
      </c>
      <c r="B37" s="100">
        <v>6709.6852250000002</v>
      </c>
      <c r="C37" s="100">
        <v>6041.9776730000003</v>
      </c>
      <c r="D37" s="100">
        <v>13357.355928999999</v>
      </c>
      <c r="E37" s="100">
        <f t="shared" si="3"/>
        <v>9540.2423070000004</v>
      </c>
      <c r="F37" s="100">
        <v>2642.399316</v>
      </c>
      <c r="G37" s="100">
        <v>2250.9552739999999</v>
      </c>
      <c r="H37" s="100">
        <v>2328.2465240000001</v>
      </c>
      <c r="I37" s="100">
        <v>2318.6411929999999</v>
      </c>
      <c r="J37" s="100">
        <v>2362.799759</v>
      </c>
      <c r="K37" s="100">
        <v>1711.9096750000001</v>
      </c>
      <c r="L37" s="304" t="s">
        <v>644</v>
      </c>
    </row>
    <row r="38" spans="1:12" ht="21" customHeight="1">
      <c r="A38" s="99" t="s">
        <v>135</v>
      </c>
      <c r="B38" s="100">
        <v>2.4711919999999998</v>
      </c>
      <c r="C38" s="100">
        <v>2.8908969999999998</v>
      </c>
      <c r="D38" s="100">
        <v>2.6494970000000002</v>
      </c>
      <c r="E38" s="100">
        <f t="shared" si="3"/>
        <v>1.9232339999999999</v>
      </c>
      <c r="F38" s="100">
        <v>1.170885</v>
      </c>
      <c r="G38" s="100">
        <v>0.38042399999999998</v>
      </c>
      <c r="H38" s="100">
        <v>0.21796499999999999</v>
      </c>
      <c r="I38" s="100">
        <v>0.15396000000000001</v>
      </c>
      <c r="J38" s="100">
        <v>0.42684699999999998</v>
      </c>
      <c r="K38" s="100">
        <v>2.2867860000000002</v>
      </c>
      <c r="L38" s="304" t="s">
        <v>645</v>
      </c>
    </row>
    <row r="39" spans="1:12" ht="25.5">
      <c r="A39" s="99" t="s">
        <v>136</v>
      </c>
      <c r="B39" s="100">
        <v>13.380928000000001</v>
      </c>
      <c r="C39" s="100">
        <v>12.587729</v>
      </c>
      <c r="D39" s="100">
        <v>12.539491999999999</v>
      </c>
      <c r="E39" s="100">
        <f t="shared" si="3"/>
        <v>13.390975999999998</v>
      </c>
      <c r="F39" s="100">
        <v>3.9183129999999999</v>
      </c>
      <c r="G39" s="100">
        <v>2.5621130000000001</v>
      </c>
      <c r="H39" s="100">
        <v>2.9256989999999998</v>
      </c>
      <c r="I39" s="100">
        <v>3.9848509999999999</v>
      </c>
      <c r="J39" s="100">
        <v>10.100433000000001</v>
      </c>
      <c r="K39" s="100">
        <v>27.787172000000002</v>
      </c>
      <c r="L39" s="304" t="s">
        <v>646</v>
      </c>
    </row>
    <row r="40" spans="1:12" ht="25.5">
      <c r="A40" s="99" t="s">
        <v>137</v>
      </c>
      <c r="B40" s="100">
        <v>301.270467</v>
      </c>
      <c r="C40" s="100">
        <v>319.71080000000001</v>
      </c>
      <c r="D40" s="100">
        <v>378.37406800000002</v>
      </c>
      <c r="E40" s="100">
        <f t="shared" si="3"/>
        <v>361.35371599999996</v>
      </c>
      <c r="F40" s="100">
        <v>83.923986999999997</v>
      </c>
      <c r="G40" s="100">
        <v>90.535855999999995</v>
      </c>
      <c r="H40" s="100">
        <v>98.599903999999995</v>
      </c>
      <c r="I40" s="100">
        <v>88.293969000000004</v>
      </c>
      <c r="J40" s="100">
        <v>91.761111999999997</v>
      </c>
      <c r="K40" s="100">
        <v>162.79901100000001</v>
      </c>
      <c r="L40" s="304" t="s">
        <v>647</v>
      </c>
    </row>
    <row r="41" spans="1:12">
      <c r="A41" s="99" t="s">
        <v>138</v>
      </c>
      <c r="B41" s="100">
        <v>201.66828100000001</v>
      </c>
      <c r="C41" s="100">
        <v>251.73872600000001</v>
      </c>
      <c r="D41" s="100">
        <v>192.264183</v>
      </c>
      <c r="E41" s="100">
        <f t="shared" si="3"/>
        <v>217.09276399999999</v>
      </c>
      <c r="F41" s="100">
        <v>71.611519000000001</v>
      </c>
      <c r="G41" s="100">
        <v>52.257035999999999</v>
      </c>
      <c r="H41" s="100">
        <v>50.013404000000001</v>
      </c>
      <c r="I41" s="100">
        <v>43.210805000000001</v>
      </c>
      <c r="J41" s="100">
        <v>44.688924999999998</v>
      </c>
      <c r="K41" s="100">
        <v>39.623446000000001</v>
      </c>
      <c r="L41" s="304" t="s">
        <v>648</v>
      </c>
    </row>
    <row r="42" spans="1:12" ht="25.5">
      <c r="A42" s="99" t="s">
        <v>139</v>
      </c>
      <c r="B42" s="100">
        <v>2.3872550000000001</v>
      </c>
      <c r="C42" s="100">
        <v>5.1932309999999999</v>
      </c>
      <c r="D42" s="100">
        <v>3.8655740000000001</v>
      </c>
      <c r="E42" s="100">
        <f t="shared" si="3"/>
        <v>2.1410260000000001</v>
      </c>
      <c r="F42" s="100">
        <v>0.53424400000000005</v>
      </c>
      <c r="G42" s="100">
        <v>0.80335699999999999</v>
      </c>
      <c r="H42" s="100">
        <v>0.60996099999999998</v>
      </c>
      <c r="I42" s="100">
        <v>0.193464</v>
      </c>
      <c r="J42" s="100">
        <v>0.33935599999999999</v>
      </c>
      <c r="K42" s="100">
        <v>0.37418400000000002</v>
      </c>
      <c r="L42" s="304" t="s">
        <v>649</v>
      </c>
    </row>
    <row r="43" spans="1:12" ht="25.5">
      <c r="A43" s="99" t="s">
        <v>140</v>
      </c>
      <c r="B43" s="100">
        <v>309.79515900000001</v>
      </c>
      <c r="C43" s="100">
        <v>303.75649499999997</v>
      </c>
      <c r="D43" s="100">
        <v>239.584688</v>
      </c>
      <c r="E43" s="100">
        <f t="shared" si="3"/>
        <v>184.404944</v>
      </c>
      <c r="F43" s="100">
        <v>37.377699</v>
      </c>
      <c r="G43" s="100">
        <v>31.385748</v>
      </c>
      <c r="H43" s="100">
        <v>21.564589000000002</v>
      </c>
      <c r="I43" s="100">
        <v>94.076908000000003</v>
      </c>
      <c r="J43" s="100">
        <v>51.932837999999997</v>
      </c>
      <c r="K43" s="100">
        <v>44.639539999999997</v>
      </c>
      <c r="L43" s="304" t="s">
        <v>650</v>
      </c>
    </row>
    <row r="44" spans="1:12" ht="25.5">
      <c r="A44" s="99" t="s">
        <v>141</v>
      </c>
      <c r="B44" s="100">
        <v>6.0863719999999999</v>
      </c>
      <c r="C44" s="100">
        <v>13079.570401999999</v>
      </c>
      <c r="D44" s="100">
        <v>3372.463463</v>
      </c>
      <c r="E44" s="100">
        <f t="shared" si="3"/>
        <v>380.42700100000002</v>
      </c>
      <c r="F44" s="100">
        <v>201.62830500000001</v>
      </c>
      <c r="G44" s="100">
        <v>18.896125999999999</v>
      </c>
      <c r="H44" s="100">
        <v>75.476468999999994</v>
      </c>
      <c r="I44" s="100">
        <v>84.426101000000003</v>
      </c>
      <c r="J44" s="100">
        <v>115.871639</v>
      </c>
      <c r="K44" s="100">
        <v>233.50727000000001</v>
      </c>
      <c r="L44" s="304" t="s">
        <v>651</v>
      </c>
    </row>
    <row r="45" spans="1:12">
      <c r="A45" s="99" t="s">
        <v>142</v>
      </c>
      <c r="B45" s="100">
        <v>9051.8747050000002</v>
      </c>
      <c r="C45" s="100">
        <v>7193.3200779999997</v>
      </c>
      <c r="D45" s="100">
        <v>7624.1289189999998</v>
      </c>
      <c r="E45" s="100">
        <f t="shared" si="3"/>
        <v>9440.1478869999992</v>
      </c>
      <c r="F45" s="100">
        <v>2090.4170260000001</v>
      </c>
      <c r="G45" s="100">
        <v>2140.2195670000001</v>
      </c>
      <c r="H45" s="100">
        <v>1990.321725</v>
      </c>
      <c r="I45" s="100">
        <v>3219.1895690000001</v>
      </c>
      <c r="J45" s="100">
        <v>2669.9202150000001</v>
      </c>
      <c r="K45" s="100">
        <v>2283.038896</v>
      </c>
      <c r="L45" s="304" t="s">
        <v>652</v>
      </c>
    </row>
    <row r="46" spans="1:12" ht="25.5">
      <c r="A46" s="99" t="s">
        <v>143</v>
      </c>
      <c r="B46" s="100">
        <v>849.87061100000005</v>
      </c>
      <c r="C46" s="100">
        <v>643.60781199999997</v>
      </c>
      <c r="D46" s="100">
        <v>348.51988999999998</v>
      </c>
      <c r="E46" s="100">
        <f t="shared" si="3"/>
        <v>335.73243300000001</v>
      </c>
      <c r="F46" s="100">
        <v>59.748778000000001</v>
      </c>
      <c r="G46" s="100">
        <v>98.546542000000002</v>
      </c>
      <c r="H46" s="100">
        <v>67.997844000000001</v>
      </c>
      <c r="I46" s="100">
        <v>109.439269</v>
      </c>
      <c r="J46" s="100">
        <v>130.81448</v>
      </c>
      <c r="K46" s="100">
        <v>165.225945</v>
      </c>
      <c r="L46" s="304" t="s">
        <v>653</v>
      </c>
    </row>
    <row r="47" spans="1:12" ht="25.5">
      <c r="A47" s="99" t="s">
        <v>144</v>
      </c>
      <c r="B47" s="100">
        <v>233.945492</v>
      </c>
      <c r="C47" s="100">
        <v>640.82681700000001</v>
      </c>
      <c r="D47" s="100">
        <v>515.16254400000003</v>
      </c>
      <c r="E47" s="100">
        <f t="shared" si="3"/>
        <v>302.07891899999998</v>
      </c>
      <c r="F47" s="100">
        <v>56.766353000000002</v>
      </c>
      <c r="G47" s="100">
        <v>86.265336000000005</v>
      </c>
      <c r="H47" s="100">
        <v>53.372453999999998</v>
      </c>
      <c r="I47" s="100">
        <v>105.67477599999999</v>
      </c>
      <c r="J47" s="100">
        <v>122.90973700000001</v>
      </c>
      <c r="K47" s="100">
        <v>54.651375999999999</v>
      </c>
      <c r="L47" s="304" t="s">
        <v>654</v>
      </c>
    </row>
    <row r="48" spans="1:12" ht="25.5">
      <c r="A48" s="99" t="s">
        <v>145</v>
      </c>
      <c r="B48" s="100">
        <v>13.647465</v>
      </c>
      <c r="C48" s="100">
        <v>5.9614060000000002</v>
      </c>
      <c r="D48" s="100">
        <v>42.480837000000001</v>
      </c>
      <c r="E48" s="100">
        <f t="shared" si="3"/>
        <v>60.347943999999998</v>
      </c>
      <c r="F48" s="100">
        <v>2.5902250000000002</v>
      </c>
      <c r="G48" s="100">
        <v>4.2737769999999999</v>
      </c>
      <c r="H48" s="100">
        <v>18.188402</v>
      </c>
      <c r="I48" s="100">
        <v>35.295540000000003</v>
      </c>
      <c r="J48" s="100">
        <v>4.356096</v>
      </c>
      <c r="K48" s="100">
        <v>2.5934499999999998</v>
      </c>
      <c r="L48" s="304" t="s">
        <v>655</v>
      </c>
    </row>
    <row r="49" spans="1:12">
      <c r="A49" s="99" t="s">
        <v>282</v>
      </c>
      <c r="B49" s="100">
        <v>0</v>
      </c>
      <c r="C49" s="100">
        <v>0</v>
      </c>
      <c r="D49" s="100">
        <v>0</v>
      </c>
      <c r="E49" s="100">
        <f t="shared" si="3"/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304" t="s">
        <v>656</v>
      </c>
    </row>
    <row r="50" spans="1:12">
      <c r="A50" s="99" t="s">
        <v>146</v>
      </c>
      <c r="B50" s="100">
        <v>71.563922000000005</v>
      </c>
      <c r="C50" s="100">
        <v>53.231513999999997</v>
      </c>
      <c r="D50" s="100">
        <v>45.386065000000002</v>
      </c>
      <c r="E50" s="100">
        <f t="shared" si="3"/>
        <v>34.531469999999999</v>
      </c>
      <c r="F50" s="100">
        <v>10.89869</v>
      </c>
      <c r="G50" s="100">
        <v>7.3097700000000003</v>
      </c>
      <c r="H50" s="100">
        <v>9.9518459999999997</v>
      </c>
      <c r="I50" s="100">
        <v>6.3711640000000003</v>
      </c>
      <c r="J50" s="100">
        <v>3.6478579999999998</v>
      </c>
      <c r="K50" s="100">
        <v>2.215449</v>
      </c>
      <c r="L50" s="304" t="s">
        <v>657</v>
      </c>
    </row>
    <row r="51" spans="1:12">
      <c r="A51" s="99" t="s">
        <v>147</v>
      </c>
      <c r="B51" s="100">
        <v>8.264208</v>
      </c>
      <c r="C51" s="100">
        <v>7.7847140000000001</v>
      </c>
      <c r="D51" s="100">
        <v>25.819429</v>
      </c>
      <c r="E51" s="100">
        <f t="shared" si="3"/>
        <v>13.521446000000001</v>
      </c>
      <c r="F51" s="100">
        <v>3.6189330000000002</v>
      </c>
      <c r="G51" s="100">
        <v>4.7993670000000002</v>
      </c>
      <c r="H51" s="100">
        <v>3.6373989999999998</v>
      </c>
      <c r="I51" s="100">
        <v>1.4657469999999999</v>
      </c>
      <c r="J51" s="100">
        <v>1.889826</v>
      </c>
      <c r="K51" s="100">
        <v>1.4138729999999999</v>
      </c>
      <c r="L51" s="304" t="s">
        <v>658</v>
      </c>
    </row>
    <row r="52" spans="1:12" s="93" customFormat="1">
      <c r="A52" s="101" t="s">
        <v>149</v>
      </c>
      <c r="B52" s="97">
        <f>SUM(B31:B51)</f>
        <v>18963.603373999995</v>
      </c>
      <c r="C52" s="97">
        <f>SUM(C31:C51)</f>
        <v>30802.764525999995</v>
      </c>
      <c r="D52" s="97">
        <f>SUM(D31:D51)</f>
        <v>28028.677273999994</v>
      </c>
      <c r="E52" s="97">
        <f t="shared" si="3"/>
        <v>22346.528904000003</v>
      </c>
      <c r="F52" s="97">
        <f t="shared" ref="F52:K52" si="4">SUM(F31:F51)</f>
        <v>5697.5718520000009</v>
      </c>
      <c r="G52" s="97">
        <f t="shared" si="4"/>
        <v>5215.486457</v>
      </c>
      <c r="H52" s="97">
        <f t="shared" si="4"/>
        <v>5007.5177070000009</v>
      </c>
      <c r="I52" s="97">
        <f t="shared" si="4"/>
        <v>6425.9528880000007</v>
      </c>
      <c r="J52" s="97">
        <f t="shared" si="4"/>
        <v>5984.6374510000014</v>
      </c>
      <c r="K52" s="97">
        <f t="shared" si="4"/>
        <v>5097.3255900000013</v>
      </c>
      <c r="L52" s="302" t="s">
        <v>661</v>
      </c>
    </row>
    <row r="53" spans="1:12" s="98" customFormat="1" ht="15" customHeight="1">
      <c r="A53" s="213" t="s">
        <v>126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303" t="s">
        <v>633</v>
      </c>
    </row>
    <row r="54" spans="1:12">
      <c r="A54" s="99" t="s">
        <v>128</v>
      </c>
      <c r="B54" s="100">
        <v>22.295178</v>
      </c>
      <c r="C54" s="100">
        <v>27.408622000000001</v>
      </c>
      <c r="D54" s="100">
        <v>17.023334999999999</v>
      </c>
      <c r="E54" s="100">
        <f t="shared" ref="E54:E75" si="5">SUM(F54:I54)</f>
        <v>18.996137999999998</v>
      </c>
      <c r="F54" s="100">
        <v>7.1402739999999998</v>
      </c>
      <c r="G54" s="100">
        <v>4.4694390000000004</v>
      </c>
      <c r="H54" s="100">
        <v>4.6860650000000001</v>
      </c>
      <c r="I54" s="100">
        <v>2.7003599999999999</v>
      </c>
      <c r="J54" s="100">
        <v>3.495517</v>
      </c>
      <c r="K54" s="100">
        <v>6.1026150000000001</v>
      </c>
      <c r="L54" s="304" t="s">
        <v>638</v>
      </c>
    </row>
    <row r="55" spans="1:12">
      <c r="A55" s="99" t="s">
        <v>129</v>
      </c>
      <c r="B55" s="100">
        <v>15.851568</v>
      </c>
      <c r="C55" s="100">
        <v>23.957896000000002</v>
      </c>
      <c r="D55" s="100">
        <v>12.343491</v>
      </c>
      <c r="E55" s="100">
        <f t="shared" si="5"/>
        <v>22.028117999999999</v>
      </c>
      <c r="F55" s="100">
        <v>5.2741990000000003</v>
      </c>
      <c r="G55" s="100">
        <v>8.0579920000000005</v>
      </c>
      <c r="H55" s="100">
        <v>5.610341</v>
      </c>
      <c r="I55" s="100">
        <v>3.0855860000000002</v>
      </c>
      <c r="J55" s="100">
        <v>4.5405800000000003</v>
      </c>
      <c r="K55" s="100">
        <v>8.0583930000000006</v>
      </c>
      <c r="L55" s="304" t="s">
        <v>639</v>
      </c>
    </row>
    <row r="56" spans="1:12">
      <c r="A56" s="99" t="s">
        <v>130</v>
      </c>
      <c r="B56" s="100">
        <v>0.34466000000000002</v>
      </c>
      <c r="C56" s="100">
        <v>0.49678699999999998</v>
      </c>
      <c r="D56" s="100">
        <v>0.59146900000000002</v>
      </c>
      <c r="E56" s="100">
        <f t="shared" si="5"/>
        <v>1.1232059999999999</v>
      </c>
      <c r="F56" s="100">
        <v>0.21415100000000001</v>
      </c>
      <c r="G56" s="100">
        <v>0.54415599999999997</v>
      </c>
      <c r="H56" s="100">
        <v>0.21493999999999999</v>
      </c>
      <c r="I56" s="100">
        <v>0.14995900000000001</v>
      </c>
      <c r="J56" s="100">
        <v>0.48328399999999999</v>
      </c>
      <c r="K56" s="100">
        <v>0.237452</v>
      </c>
      <c r="L56" s="304" t="s">
        <v>640</v>
      </c>
    </row>
    <row r="57" spans="1:12">
      <c r="A57" s="99" t="s">
        <v>131</v>
      </c>
      <c r="B57" s="100">
        <v>22.637751999999999</v>
      </c>
      <c r="C57" s="100">
        <v>23.193511000000001</v>
      </c>
      <c r="D57" s="100">
        <v>887.65422899999999</v>
      </c>
      <c r="E57" s="100">
        <f t="shared" si="5"/>
        <v>540.74613699999998</v>
      </c>
      <c r="F57" s="100">
        <v>163.294828</v>
      </c>
      <c r="G57" s="100">
        <v>103.003224</v>
      </c>
      <c r="H57" s="100">
        <v>158.74631400000001</v>
      </c>
      <c r="I57" s="100">
        <v>115.70177099999999</v>
      </c>
      <c r="J57" s="100">
        <v>40.211517000000001</v>
      </c>
      <c r="K57" s="100">
        <v>57.436802999999998</v>
      </c>
      <c r="L57" s="304" t="s">
        <v>641</v>
      </c>
    </row>
    <row r="58" spans="1:12">
      <c r="A58" s="99" t="s">
        <v>132</v>
      </c>
      <c r="B58" s="100">
        <v>29.819489999999998</v>
      </c>
      <c r="C58" s="100">
        <v>35.972386999999998</v>
      </c>
      <c r="D58" s="100">
        <v>14.201009000000001</v>
      </c>
      <c r="E58" s="100">
        <f t="shared" si="5"/>
        <v>12.839647000000001</v>
      </c>
      <c r="F58" s="100">
        <v>2.569083</v>
      </c>
      <c r="G58" s="100">
        <v>2.4755910000000001</v>
      </c>
      <c r="H58" s="100">
        <v>1.393842</v>
      </c>
      <c r="I58" s="100">
        <v>6.4011310000000003</v>
      </c>
      <c r="J58" s="100">
        <v>2.510732</v>
      </c>
      <c r="K58" s="100">
        <v>22.416685999999999</v>
      </c>
      <c r="L58" s="304" t="s">
        <v>642</v>
      </c>
    </row>
    <row r="59" spans="1:12">
      <c r="A59" s="99" t="s">
        <v>133</v>
      </c>
      <c r="B59" s="100">
        <v>901.83368900000005</v>
      </c>
      <c r="C59" s="100">
        <v>1397.011704</v>
      </c>
      <c r="D59" s="100">
        <v>955.386527</v>
      </c>
      <c r="E59" s="100">
        <f t="shared" si="5"/>
        <v>978.86837300000002</v>
      </c>
      <c r="F59" s="100">
        <v>287.01912299999998</v>
      </c>
      <c r="G59" s="100">
        <v>246.232629</v>
      </c>
      <c r="H59" s="100">
        <v>232.111952</v>
      </c>
      <c r="I59" s="100">
        <v>213.50466900000001</v>
      </c>
      <c r="J59" s="100">
        <v>294.88099599999998</v>
      </c>
      <c r="K59" s="100">
        <v>360.14159599999999</v>
      </c>
      <c r="L59" s="304" t="s">
        <v>643</v>
      </c>
    </row>
    <row r="60" spans="1:12" ht="25.5">
      <c r="A60" s="99" t="s">
        <v>134</v>
      </c>
      <c r="B60" s="100">
        <v>309.97366099999999</v>
      </c>
      <c r="C60" s="100">
        <v>221.322228</v>
      </c>
      <c r="D60" s="100">
        <v>292.434572</v>
      </c>
      <c r="E60" s="100">
        <f t="shared" si="5"/>
        <v>254.62613500000003</v>
      </c>
      <c r="F60" s="100">
        <v>71.726556000000002</v>
      </c>
      <c r="G60" s="100">
        <v>61.101906</v>
      </c>
      <c r="H60" s="100">
        <v>46.949675999999997</v>
      </c>
      <c r="I60" s="100">
        <v>74.847997000000007</v>
      </c>
      <c r="J60" s="100">
        <v>67.141390000000001</v>
      </c>
      <c r="K60" s="100">
        <v>53.523271000000001</v>
      </c>
      <c r="L60" s="304" t="s">
        <v>644</v>
      </c>
    </row>
    <row r="61" spans="1:12" ht="27.75" customHeight="1">
      <c r="A61" s="99" t="s">
        <v>135</v>
      </c>
      <c r="B61" s="100">
        <v>148.42028199999999</v>
      </c>
      <c r="C61" s="100">
        <v>92.601505000000003</v>
      </c>
      <c r="D61" s="100">
        <v>76.256163000000001</v>
      </c>
      <c r="E61" s="100">
        <f t="shared" si="5"/>
        <v>103.36858799999999</v>
      </c>
      <c r="F61" s="100">
        <v>23.177053000000001</v>
      </c>
      <c r="G61" s="100">
        <v>24.228961000000002</v>
      </c>
      <c r="H61" s="100">
        <v>33.810329000000003</v>
      </c>
      <c r="I61" s="100">
        <v>22.152245000000001</v>
      </c>
      <c r="J61" s="100">
        <v>28.079432000000001</v>
      </c>
      <c r="K61" s="100">
        <v>18.406216000000001</v>
      </c>
      <c r="L61" s="304" t="s">
        <v>645</v>
      </c>
    </row>
    <row r="62" spans="1:12" ht="25.5">
      <c r="A62" s="99" t="s">
        <v>136</v>
      </c>
      <c r="B62" s="100">
        <v>36.701203999999997</v>
      </c>
      <c r="C62" s="100">
        <v>49.968553999999997</v>
      </c>
      <c r="D62" s="100">
        <v>31.251525999999998</v>
      </c>
      <c r="E62" s="100">
        <f t="shared" si="5"/>
        <v>20.583832999999998</v>
      </c>
      <c r="F62" s="100">
        <v>6.1149750000000003</v>
      </c>
      <c r="G62" s="100">
        <v>3.2228240000000001</v>
      </c>
      <c r="H62" s="100">
        <v>4.4665679999999996</v>
      </c>
      <c r="I62" s="100">
        <v>6.7794660000000002</v>
      </c>
      <c r="J62" s="100">
        <v>3.814632</v>
      </c>
      <c r="K62" s="100">
        <v>2.359661</v>
      </c>
      <c r="L62" s="304" t="s">
        <v>646</v>
      </c>
    </row>
    <row r="63" spans="1:12" ht="25.5">
      <c r="A63" s="99" t="s">
        <v>137</v>
      </c>
      <c r="B63" s="100">
        <v>94.945044999999993</v>
      </c>
      <c r="C63" s="100">
        <v>77.386526000000003</v>
      </c>
      <c r="D63" s="100">
        <v>70.084171999999995</v>
      </c>
      <c r="E63" s="100">
        <f t="shared" si="5"/>
        <v>108.48656</v>
      </c>
      <c r="F63" s="100">
        <v>45.837434999999999</v>
      </c>
      <c r="G63" s="100">
        <v>18.284869</v>
      </c>
      <c r="H63" s="100">
        <v>25.867822</v>
      </c>
      <c r="I63" s="100">
        <v>18.496434000000001</v>
      </c>
      <c r="J63" s="100">
        <v>27.212315</v>
      </c>
      <c r="K63" s="100">
        <v>28.060178000000001</v>
      </c>
      <c r="L63" s="304" t="s">
        <v>647</v>
      </c>
    </row>
    <row r="64" spans="1:12">
      <c r="A64" s="99" t="s">
        <v>138</v>
      </c>
      <c r="B64" s="100">
        <v>1830.4501270000001</v>
      </c>
      <c r="C64" s="100">
        <v>2332.481413</v>
      </c>
      <c r="D64" s="100">
        <v>2224.3321769999998</v>
      </c>
      <c r="E64" s="100">
        <f t="shared" si="5"/>
        <v>2117.2532160000001</v>
      </c>
      <c r="F64" s="100">
        <v>609.82865100000004</v>
      </c>
      <c r="G64" s="100">
        <v>533.01153599999998</v>
      </c>
      <c r="H64" s="100">
        <v>471.384613</v>
      </c>
      <c r="I64" s="100">
        <v>503.02841599999999</v>
      </c>
      <c r="J64" s="100">
        <v>560.84438399999999</v>
      </c>
      <c r="K64" s="100">
        <v>440.48566</v>
      </c>
      <c r="L64" s="304" t="s">
        <v>648</v>
      </c>
    </row>
    <row r="65" spans="1:13" ht="25.5">
      <c r="A65" s="99" t="s">
        <v>139</v>
      </c>
      <c r="B65" s="100">
        <v>338.37497000000002</v>
      </c>
      <c r="C65" s="100">
        <v>425.80568399999999</v>
      </c>
      <c r="D65" s="100">
        <v>567.07608700000003</v>
      </c>
      <c r="E65" s="100">
        <f t="shared" si="5"/>
        <v>298.981877</v>
      </c>
      <c r="F65" s="100">
        <v>108.373197</v>
      </c>
      <c r="G65" s="100">
        <v>71.222286999999994</v>
      </c>
      <c r="H65" s="100">
        <v>68.846681000000004</v>
      </c>
      <c r="I65" s="100">
        <v>50.539712000000002</v>
      </c>
      <c r="J65" s="100">
        <v>71.299761000000004</v>
      </c>
      <c r="K65" s="100">
        <v>39.847878999999999</v>
      </c>
      <c r="L65" s="304" t="s">
        <v>649</v>
      </c>
    </row>
    <row r="66" spans="1:13" ht="25.5">
      <c r="A66" s="99" t="s">
        <v>140</v>
      </c>
      <c r="B66" s="100">
        <v>132.54666</v>
      </c>
      <c r="C66" s="100">
        <v>114.24731800000001</v>
      </c>
      <c r="D66" s="100">
        <v>113.18631000000001</v>
      </c>
      <c r="E66" s="100">
        <f t="shared" si="5"/>
        <v>85.140940000000015</v>
      </c>
      <c r="F66" s="100">
        <v>28.006869999999999</v>
      </c>
      <c r="G66" s="100">
        <v>23.366569999999999</v>
      </c>
      <c r="H66" s="100">
        <v>18.967255000000002</v>
      </c>
      <c r="I66" s="100">
        <v>14.800245</v>
      </c>
      <c r="J66" s="100">
        <v>16.948329999999999</v>
      </c>
      <c r="K66" s="100">
        <v>24.538118000000001</v>
      </c>
      <c r="L66" s="304" t="s">
        <v>650</v>
      </c>
    </row>
    <row r="67" spans="1:13" ht="25.5">
      <c r="A67" s="99" t="s">
        <v>141</v>
      </c>
      <c r="B67" s="100">
        <v>9171.7565900000009</v>
      </c>
      <c r="C67" s="100">
        <v>2974.7483339999999</v>
      </c>
      <c r="D67" s="100">
        <v>6564.2290949999997</v>
      </c>
      <c r="E67" s="100">
        <f t="shared" si="5"/>
        <v>2249.2019479999999</v>
      </c>
      <c r="F67" s="100">
        <v>2103.181419</v>
      </c>
      <c r="G67" s="100">
        <v>38.901097999999998</v>
      </c>
      <c r="H67" s="100">
        <v>14.047981999999999</v>
      </c>
      <c r="I67" s="100">
        <v>93.071449000000001</v>
      </c>
      <c r="J67" s="100">
        <v>68.077929999999995</v>
      </c>
      <c r="K67" s="100">
        <v>58.139885999999997</v>
      </c>
      <c r="L67" s="304" t="s">
        <v>651</v>
      </c>
    </row>
    <row r="68" spans="1:13">
      <c r="A68" s="99" t="s">
        <v>142</v>
      </c>
      <c r="B68" s="100">
        <v>496.73492099999999</v>
      </c>
      <c r="C68" s="100">
        <v>580.12335599999994</v>
      </c>
      <c r="D68" s="100">
        <v>430.65329600000001</v>
      </c>
      <c r="E68" s="100">
        <f t="shared" si="5"/>
        <v>365.99705100000006</v>
      </c>
      <c r="F68" s="100">
        <v>80.880847000000003</v>
      </c>
      <c r="G68" s="100">
        <v>61.088453000000001</v>
      </c>
      <c r="H68" s="100">
        <v>78.985056999999998</v>
      </c>
      <c r="I68" s="100">
        <v>145.04269400000001</v>
      </c>
      <c r="J68" s="100">
        <v>124.36429</v>
      </c>
      <c r="K68" s="100">
        <v>65.380786000000001</v>
      </c>
      <c r="L68" s="304" t="s">
        <v>652</v>
      </c>
    </row>
    <row r="69" spans="1:13" ht="25.5">
      <c r="A69" s="99" t="s">
        <v>143</v>
      </c>
      <c r="B69" s="100">
        <v>6777.3310579999998</v>
      </c>
      <c r="C69" s="100">
        <v>5752.0224710000002</v>
      </c>
      <c r="D69" s="100">
        <v>6609.2576929999996</v>
      </c>
      <c r="E69" s="100">
        <f t="shared" si="5"/>
        <v>5770.0220719999998</v>
      </c>
      <c r="F69" s="100">
        <v>1451.971413</v>
      </c>
      <c r="G69" s="100">
        <v>1336.667293</v>
      </c>
      <c r="H69" s="100">
        <v>1311.071821</v>
      </c>
      <c r="I69" s="100">
        <v>1670.311545</v>
      </c>
      <c r="J69" s="100">
        <v>1338.585098</v>
      </c>
      <c r="K69" s="100">
        <v>1490.1390200000001</v>
      </c>
      <c r="L69" s="304" t="s">
        <v>653</v>
      </c>
    </row>
    <row r="70" spans="1:13" ht="25.5">
      <c r="A70" s="99" t="s">
        <v>144</v>
      </c>
      <c r="B70" s="100">
        <v>4003.9589689999998</v>
      </c>
      <c r="C70" s="100">
        <v>3769.0288399999999</v>
      </c>
      <c r="D70" s="100">
        <v>5064.5150670000003</v>
      </c>
      <c r="E70" s="100">
        <f t="shared" si="5"/>
        <v>8103.4318560000002</v>
      </c>
      <c r="F70" s="100">
        <v>1989.1983540000001</v>
      </c>
      <c r="G70" s="100">
        <v>1258.0538489999999</v>
      </c>
      <c r="H70" s="100">
        <v>1842.5916930000001</v>
      </c>
      <c r="I70" s="100">
        <v>3013.5879599999998</v>
      </c>
      <c r="J70" s="100">
        <v>2272.547591</v>
      </c>
      <c r="K70" s="100">
        <v>2431.2087449999999</v>
      </c>
      <c r="L70" s="304" t="s">
        <v>654</v>
      </c>
    </row>
    <row r="71" spans="1:13" ht="25.5">
      <c r="A71" s="99" t="s">
        <v>145</v>
      </c>
      <c r="B71" s="100">
        <v>350.19046500000002</v>
      </c>
      <c r="C71" s="100">
        <v>328.80883399999999</v>
      </c>
      <c r="D71" s="100">
        <v>305.549622</v>
      </c>
      <c r="E71" s="100">
        <f t="shared" si="5"/>
        <v>292.22567499999997</v>
      </c>
      <c r="F71" s="100">
        <v>74.175287999999995</v>
      </c>
      <c r="G71" s="100">
        <v>59.123851000000002</v>
      </c>
      <c r="H71" s="100">
        <v>75.041512999999995</v>
      </c>
      <c r="I71" s="100">
        <v>83.885023000000004</v>
      </c>
      <c r="J71" s="100">
        <v>574.02780800000005</v>
      </c>
      <c r="K71" s="100">
        <v>201.741319</v>
      </c>
      <c r="L71" s="304" t="s">
        <v>655</v>
      </c>
    </row>
    <row r="72" spans="1:13">
      <c r="A72" s="99" t="s">
        <v>282</v>
      </c>
      <c r="B72" s="100">
        <v>0</v>
      </c>
      <c r="C72" s="100">
        <v>0</v>
      </c>
      <c r="D72" s="100">
        <v>0</v>
      </c>
      <c r="E72" s="100">
        <f t="shared" si="5"/>
        <v>0</v>
      </c>
      <c r="F72" s="100">
        <v>0</v>
      </c>
      <c r="G72" s="100">
        <v>0</v>
      </c>
      <c r="H72" s="100">
        <v>0</v>
      </c>
      <c r="I72" s="100">
        <v>0</v>
      </c>
      <c r="J72" s="100">
        <v>0</v>
      </c>
      <c r="K72" s="100">
        <v>0</v>
      </c>
      <c r="L72" s="304" t="s">
        <v>656</v>
      </c>
    </row>
    <row r="73" spans="1:13">
      <c r="A73" s="99" t="s">
        <v>146</v>
      </c>
      <c r="B73" s="100">
        <v>211.89548400000001</v>
      </c>
      <c r="C73" s="100">
        <v>184.16347099999999</v>
      </c>
      <c r="D73" s="100">
        <v>177.098545</v>
      </c>
      <c r="E73" s="100">
        <f t="shared" si="5"/>
        <v>215.94485299999999</v>
      </c>
      <c r="F73" s="100">
        <v>50.440567999999999</v>
      </c>
      <c r="G73" s="100">
        <v>58.063360000000003</v>
      </c>
      <c r="H73" s="100">
        <v>42.447104000000003</v>
      </c>
      <c r="I73" s="100">
        <v>64.993820999999997</v>
      </c>
      <c r="J73" s="100">
        <v>44.556714999999997</v>
      </c>
      <c r="K73" s="100">
        <v>49.797713000000002</v>
      </c>
      <c r="L73" s="304" t="s">
        <v>657</v>
      </c>
    </row>
    <row r="74" spans="1:13">
      <c r="A74" s="99" t="s">
        <v>147</v>
      </c>
      <c r="B74" s="100">
        <v>419.873425</v>
      </c>
      <c r="C74" s="100">
        <v>415.05019299999998</v>
      </c>
      <c r="D74" s="100">
        <v>346.11874399999999</v>
      </c>
      <c r="E74" s="100">
        <f t="shared" si="5"/>
        <v>211.26736500000001</v>
      </c>
      <c r="F74" s="100">
        <v>50.057121000000002</v>
      </c>
      <c r="G74" s="100">
        <v>56.811445999999997</v>
      </c>
      <c r="H74" s="100">
        <v>41.860715999999996</v>
      </c>
      <c r="I74" s="100">
        <v>62.538082000000003</v>
      </c>
      <c r="J74" s="100">
        <v>45.680219999999998</v>
      </c>
      <c r="K74" s="100">
        <v>1348.7478779999999</v>
      </c>
      <c r="L74" s="304" t="s">
        <v>658</v>
      </c>
    </row>
    <row r="75" spans="1:13" s="93" customFormat="1">
      <c r="A75" s="102" t="s">
        <v>150</v>
      </c>
      <c r="B75" s="103">
        <f>SUM(B54:B74)</f>
        <v>25315.935198000003</v>
      </c>
      <c r="C75" s="103">
        <f>SUM(C54:C74)</f>
        <v>18825.799633999999</v>
      </c>
      <c r="D75" s="103">
        <f>SUM(D54:D74)</f>
        <v>24759.243128999999</v>
      </c>
      <c r="E75" s="103">
        <f t="shared" si="5"/>
        <v>21771.133588000001</v>
      </c>
      <c r="F75" s="103">
        <f t="shared" ref="F75:K75" si="6">SUM(F54:F74)</f>
        <v>7158.4814049999995</v>
      </c>
      <c r="G75" s="103">
        <f t="shared" si="6"/>
        <v>3967.9313339999999</v>
      </c>
      <c r="H75" s="103">
        <f t="shared" si="6"/>
        <v>4479.1022840000005</v>
      </c>
      <c r="I75" s="103">
        <f t="shared" si="6"/>
        <v>6165.6185649999998</v>
      </c>
      <c r="J75" s="103">
        <f t="shared" si="6"/>
        <v>5589.302522</v>
      </c>
      <c r="K75" s="103">
        <f t="shared" si="6"/>
        <v>6706.769874999999</v>
      </c>
      <c r="L75" s="103" t="s">
        <v>662</v>
      </c>
    </row>
    <row r="76" spans="1:13">
      <c r="A76" s="395" t="s">
        <v>127</v>
      </c>
      <c r="B76" s="395"/>
      <c r="C76" s="326"/>
      <c r="D76" s="326"/>
      <c r="E76" s="77"/>
      <c r="F76" s="77"/>
      <c r="J76" s="77"/>
      <c r="L76" s="301" t="s">
        <v>634</v>
      </c>
      <c r="M76" s="301"/>
    </row>
    <row r="77" spans="1:13">
      <c r="A77" s="140" t="s">
        <v>120</v>
      </c>
      <c r="L77" s="305" t="s">
        <v>431</v>
      </c>
    </row>
  </sheetData>
  <mergeCells count="11">
    <mergeCell ref="A76:B7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3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26.42578125" style="78" bestFit="1" customWidth="1"/>
    <col min="2" max="4" width="11.5703125" style="78" customWidth="1"/>
    <col min="5" max="11" width="11.42578125" style="78" customWidth="1"/>
    <col min="12" max="12" width="27" style="293" bestFit="1" customWidth="1"/>
    <col min="13" max="16384" width="9.140625" style="78"/>
  </cols>
  <sheetData>
    <row r="1" spans="1:12">
      <c r="A1" s="349" t="s">
        <v>663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>
      <c r="A2" s="349" t="s">
        <v>664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>
      <c r="A3" s="88" t="s">
        <v>121</v>
      </c>
      <c r="B3" s="95"/>
      <c r="C3" s="95"/>
      <c r="D3" s="95"/>
      <c r="F3" s="90"/>
      <c r="K3" s="90" t="s">
        <v>89</v>
      </c>
      <c r="L3" s="299" t="s">
        <v>417</v>
      </c>
    </row>
    <row r="4" spans="1:12">
      <c r="A4" s="399" t="s">
        <v>7</v>
      </c>
      <c r="B4" s="396">
        <v>2014</v>
      </c>
      <c r="C4" s="396">
        <v>2015</v>
      </c>
      <c r="D4" s="396">
        <v>2016</v>
      </c>
      <c r="E4" s="396">
        <v>2017</v>
      </c>
      <c r="F4" s="396">
        <v>2017</v>
      </c>
      <c r="G4" s="396"/>
      <c r="H4" s="396"/>
      <c r="I4" s="396"/>
      <c r="J4" s="396" t="s">
        <v>626</v>
      </c>
      <c r="K4" s="396"/>
      <c r="L4" s="401" t="s">
        <v>343</v>
      </c>
    </row>
    <row r="5" spans="1:12" ht="25.5">
      <c r="A5" s="400"/>
      <c r="B5" s="396"/>
      <c r="C5" s="396"/>
      <c r="D5" s="396"/>
      <c r="E5" s="396"/>
      <c r="F5" s="300" t="s">
        <v>627</v>
      </c>
      <c r="G5" s="300" t="s">
        <v>628</v>
      </c>
      <c r="H5" s="300" t="s">
        <v>629</v>
      </c>
      <c r="I5" s="300" t="s">
        <v>630</v>
      </c>
      <c r="J5" s="300" t="s">
        <v>627</v>
      </c>
      <c r="K5" s="300" t="s">
        <v>628</v>
      </c>
      <c r="L5" s="401"/>
    </row>
    <row r="6" spans="1:12" s="93" customFormat="1">
      <c r="A6" s="104" t="s">
        <v>24</v>
      </c>
      <c r="B6" s="97">
        <f>SUM(B14,B22,B30)</f>
        <v>152255.53903399999</v>
      </c>
      <c r="C6" s="97">
        <f>SUM(C14,C22,C30)</f>
        <v>168956.25346100001</v>
      </c>
      <c r="D6" s="97">
        <f>SUM(D14,D22,D30)</f>
        <v>170604.452918</v>
      </c>
      <c r="E6" s="97">
        <f>SUM(F6:I6)</f>
        <v>156238.07164400001</v>
      </c>
      <c r="F6" s="97">
        <f t="shared" ref="F6:K6" si="0">SUM(F14,F22,F30)</f>
        <v>43893.306098999994</v>
      </c>
      <c r="G6" s="97">
        <f t="shared" si="0"/>
        <v>36571.824718999997</v>
      </c>
      <c r="H6" s="97">
        <f t="shared" si="0"/>
        <v>35643.413217000001</v>
      </c>
      <c r="I6" s="97">
        <f t="shared" si="0"/>
        <v>40129.527608999997</v>
      </c>
      <c r="J6" s="97">
        <f t="shared" si="0"/>
        <v>37918.341367000001</v>
      </c>
      <c r="K6" s="97">
        <f t="shared" si="0"/>
        <v>42150.101339999994</v>
      </c>
      <c r="L6" s="302" t="s">
        <v>338</v>
      </c>
    </row>
    <row r="7" spans="1:12" s="98" customFormat="1">
      <c r="A7" s="213" t="s">
        <v>124</v>
      </c>
      <c r="B7" s="68"/>
      <c r="C7" s="68"/>
      <c r="D7" s="68"/>
      <c r="E7" s="84"/>
      <c r="F7" s="84"/>
      <c r="G7" s="84"/>
      <c r="H7" s="84"/>
      <c r="I7" s="84"/>
      <c r="J7" s="84"/>
      <c r="K7" s="84"/>
      <c r="L7" s="303" t="s">
        <v>637</v>
      </c>
    </row>
    <row r="8" spans="1:12">
      <c r="A8" s="105" t="s">
        <v>152</v>
      </c>
      <c r="B8" s="100">
        <v>6978.6565069999997</v>
      </c>
      <c r="C8" s="100">
        <v>6486.80008</v>
      </c>
      <c r="D8" s="100">
        <v>4853.652916</v>
      </c>
      <c r="E8" s="100">
        <f t="shared" ref="E8:E14" si="1">SUM(F8:I8)</f>
        <v>5595.0734050000001</v>
      </c>
      <c r="F8" s="100">
        <v>1293.4973319999999</v>
      </c>
      <c r="G8" s="100">
        <v>1198.4923229999999</v>
      </c>
      <c r="H8" s="100">
        <v>1466.5523969999999</v>
      </c>
      <c r="I8" s="100">
        <v>1636.5313530000001</v>
      </c>
      <c r="J8" s="100">
        <v>1553.5789360000001</v>
      </c>
      <c r="K8" s="100">
        <v>1856.525484</v>
      </c>
      <c r="L8" s="306" t="s">
        <v>665</v>
      </c>
    </row>
    <row r="9" spans="1:12">
      <c r="A9" s="105" t="s">
        <v>153</v>
      </c>
      <c r="B9" s="100">
        <v>47842.004029000003</v>
      </c>
      <c r="C9" s="100">
        <v>52119.131563000003</v>
      </c>
      <c r="D9" s="100">
        <v>55237.825294000002</v>
      </c>
      <c r="E9" s="100">
        <f t="shared" si="1"/>
        <v>54259.142920999999</v>
      </c>
      <c r="F9" s="100">
        <v>16340.634335999999</v>
      </c>
      <c r="G9" s="100">
        <v>13724.110848</v>
      </c>
      <c r="H9" s="100">
        <v>11055.139746999999</v>
      </c>
      <c r="I9" s="100">
        <v>13139.25799</v>
      </c>
      <c r="J9" s="100">
        <v>13273.694823</v>
      </c>
      <c r="K9" s="100">
        <v>14739.652770000001</v>
      </c>
      <c r="L9" s="306" t="s">
        <v>666</v>
      </c>
    </row>
    <row r="10" spans="1:12">
      <c r="A10" s="105" t="s">
        <v>154</v>
      </c>
      <c r="B10" s="100">
        <v>2487.1005770000002</v>
      </c>
      <c r="C10" s="100">
        <v>2554.6414060000002</v>
      </c>
      <c r="D10" s="100">
        <v>2319.264713</v>
      </c>
      <c r="E10" s="100">
        <f t="shared" si="1"/>
        <v>2475.1829959999995</v>
      </c>
      <c r="F10" s="100">
        <v>562.11999300000002</v>
      </c>
      <c r="G10" s="100">
        <v>637.35903399999995</v>
      </c>
      <c r="H10" s="100">
        <v>711.22312199999999</v>
      </c>
      <c r="I10" s="100">
        <v>564.48084700000004</v>
      </c>
      <c r="J10" s="100">
        <v>489.36623800000001</v>
      </c>
      <c r="K10" s="100">
        <v>929.76338099999998</v>
      </c>
      <c r="L10" s="306" t="s">
        <v>667</v>
      </c>
    </row>
    <row r="11" spans="1:12">
      <c r="A11" s="105" t="s">
        <v>155</v>
      </c>
      <c r="B11" s="100">
        <v>32515.447789999998</v>
      </c>
      <c r="C11" s="100">
        <v>34819.642094000003</v>
      </c>
      <c r="D11" s="100">
        <v>30086.117408999999</v>
      </c>
      <c r="E11" s="100">
        <f t="shared" si="1"/>
        <v>29563.065962000001</v>
      </c>
      <c r="F11" s="100">
        <v>7578.7191780000003</v>
      </c>
      <c r="G11" s="100">
        <v>5770.3004259999998</v>
      </c>
      <c r="H11" s="100">
        <v>8576.5820590000003</v>
      </c>
      <c r="I11" s="100">
        <v>7637.4642990000002</v>
      </c>
      <c r="J11" s="100">
        <v>6794.867741</v>
      </c>
      <c r="K11" s="100">
        <v>7711.3469379999997</v>
      </c>
      <c r="L11" s="306" t="s">
        <v>536</v>
      </c>
    </row>
    <row r="12" spans="1:12">
      <c r="A12" s="105" t="s">
        <v>156</v>
      </c>
      <c r="B12" s="100">
        <v>14963.142653999999</v>
      </c>
      <c r="C12" s="100">
        <v>19987.046410999999</v>
      </c>
      <c r="D12" s="100">
        <v>23090.816309000002</v>
      </c>
      <c r="E12" s="100">
        <f t="shared" si="1"/>
        <v>18124.20421</v>
      </c>
      <c r="F12" s="100">
        <v>4390.1498099999999</v>
      </c>
      <c r="G12" s="100">
        <v>5525.745594</v>
      </c>
      <c r="H12" s="100">
        <v>4014.8708649999999</v>
      </c>
      <c r="I12" s="100">
        <v>4193.4379410000001</v>
      </c>
      <c r="J12" s="100">
        <v>3512.8062869999999</v>
      </c>
      <c r="K12" s="100">
        <v>4741.555985</v>
      </c>
      <c r="L12" s="306" t="s">
        <v>668</v>
      </c>
    </row>
    <row r="13" spans="1:12">
      <c r="A13" s="105" t="s">
        <v>157</v>
      </c>
      <c r="B13" s="100">
        <v>3189.648905</v>
      </c>
      <c r="C13" s="100">
        <v>3360.4277470000002</v>
      </c>
      <c r="D13" s="100">
        <v>2228.8558739999999</v>
      </c>
      <c r="E13" s="100">
        <f t="shared" si="1"/>
        <v>2103.739658</v>
      </c>
      <c r="F13" s="100">
        <v>872.13219300000003</v>
      </c>
      <c r="G13" s="100">
        <v>532.39870299999995</v>
      </c>
      <c r="H13" s="100">
        <v>332.42503599999998</v>
      </c>
      <c r="I13" s="100">
        <v>366.783726</v>
      </c>
      <c r="J13" s="100">
        <v>720.08736899999997</v>
      </c>
      <c r="K13" s="100">
        <v>367.161317</v>
      </c>
      <c r="L13" s="306" t="s">
        <v>544</v>
      </c>
    </row>
    <row r="14" spans="1:12" s="93" customFormat="1">
      <c r="A14" s="106" t="s">
        <v>148</v>
      </c>
      <c r="B14" s="97">
        <f>SUM(B8:B13)</f>
        <v>107976.00046199998</v>
      </c>
      <c r="C14" s="97">
        <f>SUM(C8:C13)</f>
        <v>119327.68930100001</v>
      </c>
      <c r="D14" s="97">
        <f>SUM(D8:D13)</f>
        <v>117816.532515</v>
      </c>
      <c r="E14" s="97">
        <f t="shared" si="1"/>
        <v>112120.40915199999</v>
      </c>
      <c r="F14" s="97">
        <f t="shared" ref="F14:K14" si="2">SUM(F8:F13)</f>
        <v>31037.252841999998</v>
      </c>
      <c r="G14" s="97">
        <f t="shared" si="2"/>
        <v>27388.406927999997</v>
      </c>
      <c r="H14" s="97">
        <f t="shared" si="2"/>
        <v>26156.793225999998</v>
      </c>
      <c r="I14" s="97">
        <f t="shared" si="2"/>
        <v>27537.956156000004</v>
      </c>
      <c r="J14" s="97">
        <f t="shared" si="2"/>
        <v>26344.401394</v>
      </c>
      <c r="K14" s="97">
        <f t="shared" si="2"/>
        <v>30346.005874999999</v>
      </c>
      <c r="L14" s="302" t="s">
        <v>669</v>
      </c>
    </row>
    <row r="15" spans="1:12" s="98" customFormat="1" ht="15" customHeight="1">
      <c r="A15" s="213" t="s">
        <v>125</v>
      </c>
      <c r="B15" s="68"/>
      <c r="C15" s="68"/>
      <c r="D15" s="68"/>
      <c r="E15" s="84"/>
      <c r="F15" s="84"/>
      <c r="G15" s="84"/>
      <c r="H15" s="84"/>
      <c r="I15" s="84"/>
      <c r="J15" s="84"/>
      <c r="K15" s="84"/>
      <c r="L15" s="303" t="s">
        <v>632</v>
      </c>
    </row>
    <row r="16" spans="1:12">
      <c r="A16" s="105" t="s">
        <v>152</v>
      </c>
      <c r="B16" s="100">
        <v>1281.4370939999999</v>
      </c>
      <c r="C16" s="100">
        <v>1123.4307630000001</v>
      </c>
      <c r="D16" s="100">
        <v>2256.5331569999998</v>
      </c>
      <c r="E16" s="100">
        <f t="shared" ref="E16:E22" si="3">SUM(F16:I16)</f>
        <v>1892.9084949999999</v>
      </c>
      <c r="F16" s="100">
        <v>449.76549199999999</v>
      </c>
      <c r="G16" s="100">
        <v>538.96957699999996</v>
      </c>
      <c r="H16" s="100">
        <v>460.76999499999999</v>
      </c>
      <c r="I16" s="100">
        <v>443.40343100000001</v>
      </c>
      <c r="J16" s="100">
        <v>434.45122600000002</v>
      </c>
      <c r="K16" s="100">
        <v>492.89287200000001</v>
      </c>
      <c r="L16" s="306" t="s">
        <v>665</v>
      </c>
    </row>
    <row r="17" spans="1:12">
      <c r="A17" s="105" t="s">
        <v>153</v>
      </c>
      <c r="B17" s="100">
        <v>16016.886021</v>
      </c>
      <c r="C17" s="100">
        <v>20949.846397000001</v>
      </c>
      <c r="D17" s="100">
        <v>21086.074518000001</v>
      </c>
      <c r="E17" s="100">
        <f t="shared" si="3"/>
        <v>15641.710763999999</v>
      </c>
      <c r="F17" s="100">
        <v>4328.1874820000003</v>
      </c>
      <c r="G17" s="100">
        <v>3586.7945869999999</v>
      </c>
      <c r="H17" s="100">
        <v>3452.3042580000001</v>
      </c>
      <c r="I17" s="100">
        <v>4274.4244369999997</v>
      </c>
      <c r="J17" s="100">
        <v>4482.6221029999997</v>
      </c>
      <c r="K17" s="100">
        <v>3369.5068099999999</v>
      </c>
      <c r="L17" s="306" t="s">
        <v>666</v>
      </c>
    </row>
    <row r="18" spans="1:12">
      <c r="A18" s="105" t="s">
        <v>154</v>
      </c>
      <c r="B18" s="100">
        <v>58.094549999999998</v>
      </c>
      <c r="C18" s="100">
        <v>106.903385</v>
      </c>
      <c r="D18" s="100">
        <v>83.148746000000003</v>
      </c>
      <c r="E18" s="100">
        <f t="shared" si="3"/>
        <v>46.356462000000008</v>
      </c>
      <c r="F18" s="100">
        <v>5.8798649999999997</v>
      </c>
      <c r="G18" s="100">
        <v>4.0660410000000002</v>
      </c>
      <c r="H18" s="100">
        <v>17.405125000000002</v>
      </c>
      <c r="I18" s="100">
        <v>19.005431000000002</v>
      </c>
      <c r="J18" s="100">
        <v>7.7463689999999996</v>
      </c>
      <c r="K18" s="100">
        <v>18.229991999999999</v>
      </c>
      <c r="L18" s="306" t="s">
        <v>667</v>
      </c>
    </row>
    <row r="19" spans="1:12">
      <c r="A19" s="105" t="s">
        <v>155</v>
      </c>
      <c r="B19" s="100">
        <v>1188.83493</v>
      </c>
      <c r="C19" s="100">
        <v>8090.3230610000001</v>
      </c>
      <c r="D19" s="100">
        <v>3729.7031870000001</v>
      </c>
      <c r="E19" s="100">
        <f t="shared" si="3"/>
        <v>2152.3211190000002</v>
      </c>
      <c r="F19" s="100">
        <v>464.05457699999999</v>
      </c>
      <c r="G19" s="100">
        <v>486.85209700000001</v>
      </c>
      <c r="H19" s="100">
        <v>454.50301400000001</v>
      </c>
      <c r="I19" s="100">
        <v>746.91143099999999</v>
      </c>
      <c r="J19" s="100">
        <v>593.01379499999996</v>
      </c>
      <c r="K19" s="100">
        <v>505.21071699999999</v>
      </c>
      <c r="L19" s="306" t="s">
        <v>536</v>
      </c>
    </row>
    <row r="20" spans="1:12">
      <c r="A20" s="105" t="s">
        <v>156</v>
      </c>
      <c r="B20" s="100">
        <v>337.58876400000003</v>
      </c>
      <c r="C20" s="100">
        <v>492.18589800000001</v>
      </c>
      <c r="D20" s="100">
        <v>844.526476</v>
      </c>
      <c r="E20" s="100">
        <f t="shared" si="3"/>
        <v>2589.402075</v>
      </c>
      <c r="F20" s="100">
        <v>443.81416400000001</v>
      </c>
      <c r="G20" s="100">
        <v>595.14808300000004</v>
      </c>
      <c r="H20" s="100">
        <v>616.88381900000002</v>
      </c>
      <c r="I20" s="100">
        <v>933.55600900000002</v>
      </c>
      <c r="J20" s="100">
        <v>456.13509699999997</v>
      </c>
      <c r="K20" s="100">
        <v>700.39389400000005</v>
      </c>
      <c r="L20" s="306" t="s">
        <v>668</v>
      </c>
    </row>
    <row r="21" spans="1:12">
      <c r="A21" s="105" t="s">
        <v>157</v>
      </c>
      <c r="B21" s="100">
        <v>80.762015000000005</v>
      </c>
      <c r="C21" s="100">
        <v>40.075021999999997</v>
      </c>
      <c r="D21" s="100">
        <v>28.691189999999999</v>
      </c>
      <c r="E21" s="100">
        <f t="shared" si="3"/>
        <v>23.829988999999998</v>
      </c>
      <c r="F21" s="100">
        <v>5.8702719999999999</v>
      </c>
      <c r="G21" s="100">
        <v>3.656072</v>
      </c>
      <c r="H21" s="100">
        <v>5.6514959999999999</v>
      </c>
      <c r="I21" s="100">
        <v>8.6521489999999996</v>
      </c>
      <c r="J21" s="100">
        <v>10.668861</v>
      </c>
      <c r="K21" s="100">
        <v>11.091305</v>
      </c>
      <c r="L21" s="306" t="s">
        <v>544</v>
      </c>
    </row>
    <row r="22" spans="1:12" s="93" customFormat="1">
      <c r="A22" s="107" t="s">
        <v>149</v>
      </c>
      <c r="B22" s="97">
        <f>SUM(B16:B21)</f>
        <v>18963.603374000002</v>
      </c>
      <c r="C22" s="97">
        <f>SUM(C16:C21)</f>
        <v>30802.764526000003</v>
      </c>
      <c r="D22" s="97">
        <f>SUM(D16:D21)</f>
        <v>28028.677273999998</v>
      </c>
      <c r="E22" s="97">
        <f t="shared" si="3"/>
        <v>22346.528903999999</v>
      </c>
      <c r="F22" s="97">
        <f t="shared" ref="F22:K22" si="4">SUM(F16:F21)</f>
        <v>5697.571852</v>
      </c>
      <c r="G22" s="97">
        <f t="shared" si="4"/>
        <v>5215.486457</v>
      </c>
      <c r="H22" s="97">
        <f t="shared" si="4"/>
        <v>5007.5177070000009</v>
      </c>
      <c r="I22" s="97">
        <f t="shared" si="4"/>
        <v>6425.952887999998</v>
      </c>
      <c r="J22" s="97">
        <f t="shared" si="4"/>
        <v>5984.6374510000005</v>
      </c>
      <c r="K22" s="97">
        <f t="shared" si="4"/>
        <v>5097.3255899999995</v>
      </c>
      <c r="L22" s="302" t="s">
        <v>670</v>
      </c>
    </row>
    <row r="23" spans="1:12" s="98" customFormat="1" ht="15" customHeight="1">
      <c r="A23" s="213" t="s">
        <v>126</v>
      </c>
      <c r="B23" s="68"/>
      <c r="C23" s="68"/>
      <c r="D23" s="68"/>
      <c r="E23" s="84"/>
      <c r="F23" s="84"/>
      <c r="G23" s="84"/>
      <c r="H23" s="84"/>
      <c r="I23" s="84"/>
      <c r="J23" s="84"/>
      <c r="K23" s="84"/>
      <c r="L23" s="303" t="s">
        <v>633</v>
      </c>
    </row>
    <row r="24" spans="1:12">
      <c r="A24" s="105" t="s">
        <v>152</v>
      </c>
      <c r="B24" s="100">
        <v>901.17964400000005</v>
      </c>
      <c r="C24" s="100">
        <v>667.545885</v>
      </c>
      <c r="D24" s="100">
        <v>277.64563500000003</v>
      </c>
      <c r="E24" s="100">
        <f t="shared" ref="E24:E30" si="5">SUM(F24:I24)</f>
        <v>310.87953600000003</v>
      </c>
      <c r="F24" s="100">
        <v>46.132469</v>
      </c>
      <c r="G24" s="100">
        <v>75.153208000000006</v>
      </c>
      <c r="H24" s="100">
        <v>63.413127000000003</v>
      </c>
      <c r="I24" s="142">
        <v>126.18073200000001</v>
      </c>
      <c r="J24" s="100">
        <v>235.20343299999999</v>
      </c>
      <c r="K24" s="100">
        <v>47.436597999999996</v>
      </c>
      <c r="L24" s="307" t="s">
        <v>665</v>
      </c>
    </row>
    <row r="25" spans="1:12">
      <c r="A25" s="105" t="s">
        <v>153</v>
      </c>
      <c r="B25" s="100">
        <v>19185.133045999999</v>
      </c>
      <c r="C25" s="100">
        <v>15024.755765</v>
      </c>
      <c r="D25" s="100">
        <v>19840.642220000002</v>
      </c>
      <c r="E25" s="100">
        <f t="shared" si="5"/>
        <v>18085.010543</v>
      </c>
      <c r="F25" s="100">
        <v>6186.2122060000002</v>
      </c>
      <c r="G25" s="100">
        <v>3351.5661180000002</v>
      </c>
      <c r="H25" s="100">
        <v>3524.7864249999998</v>
      </c>
      <c r="I25" s="142">
        <v>5022.4457940000002</v>
      </c>
      <c r="J25" s="100">
        <v>4836.2923440000004</v>
      </c>
      <c r="K25" s="100">
        <v>4723.6049080000003</v>
      </c>
      <c r="L25" s="307" t="s">
        <v>666</v>
      </c>
    </row>
    <row r="26" spans="1:12">
      <c r="A26" s="105" t="s">
        <v>154</v>
      </c>
      <c r="B26" s="100">
        <v>28.300803999999999</v>
      </c>
      <c r="C26" s="100">
        <v>33.820981000000003</v>
      </c>
      <c r="D26" s="100">
        <v>19.300529999999998</v>
      </c>
      <c r="E26" s="100">
        <f t="shared" si="5"/>
        <v>14.804517000000001</v>
      </c>
      <c r="F26" s="100">
        <v>1.2713449999999999</v>
      </c>
      <c r="G26" s="100">
        <v>4.2350789999999998</v>
      </c>
      <c r="H26" s="100">
        <v>1.962799</v>
      </c>
      <c r="I26" s="142">
        <v>7.3352940000000002</v>
      </c>
      <c r="J26" s="100">
        <v>4.9311600000000002</v>
      </c>
      <c r="K26" s="100">
        <v>1.0413479999999999</v>
      </c>
      <c r="L26" s="307" t="s">
        <v>667</v>
      </c>
    </row>
    <row r="27" spans="1:12">
      <c r="A27" s="105" t="s">
        <v>155</v>
      </c>
      <c r="B27" s="100">
        <v>5064.2366060000004</v>
      </c>
      <c r="C27" s="100">
        <v>2955.960114</v>
      </c>
      <c r="D27" s="100">
        <v>4467.0214070000002</v>
      </c>
      <c r="E27" s="100">
        <f t="shared" si="5"/>
        <v>3123.8568639999999</v>
      </c>
      <c r="F27" s="100">
        <v>883.188895</v>
      </c>
      <c r="G27" s="100">
        <v>422.69341100000003</v>
      </c>
      <c r="H27" s="100">
        <v>853.12858900000003</v>
      </c>
      <c r="I27" s="142">
        <v>964.84596899999997</v>
      </c>
      <c r="J27" s="100">
        <v>466.21652899999998</v>
      </c>
      <c r="K27" s="100">
        <v>1881.541999</v>
      </c>
      <c r="L27" s="307" t="s">
        <v>536</v>
      </c>
    </row>
    <row r="28" spans="1:12">
      <c r="A28" s="105" t="s">
        <v>156</v>
      </c>
      <c r="B28" s="100">
        <v>89.982342000000003</v>
      </c>
      <c r="C28" s="100">
        <v>134.30228299999999</v>
      </c>
      <c r="D28" s="100">
        <v>123.759593</v>
      </c>
      <c r="E28" s="100">
        <f t="shared" si="5"/>
        <v>137.77195399999999</v>
      </c>
      <c r="F28" s="100">
        <v>39.153274000000003</v>
      </c>
      <c r="G28" s="100">
        <v>23.594708000000001</v>
      </c>
      <c r="H28" s="100">
        <v>31.263397999999999</v>
      </c>
      <c r="I28" s="142">
        <v>43.760573999999998</v>
      </c>
      <c r="J28" s="100">
        <v>40.295175</v>
      </c>
      <c r="K28" s="100">
        <v>51.876347000000003</v>
      </c>
      <c r="L28" s="307" t="s">
        <v>668</v>
      </c>
    </row>
    <row r="29" spans="1:12">
      <c r="A29" s="105" t="s">
        <v>157</v>
      </c>
      <c r="B29" s="100">
        <v>47.102755999999999</v>
      </c>
      <c r="C29" s="100">
        <v>9.4146059999999991</v>
      </c>
      <c r="D29" s="100">
        <v>30.873743999999999</v>
      </c>
      <c r="E29" s="100">
        <f t="shared" si="5"/>
        <v>98.810174000000004</v>
      </c>
      <c r="F29" s="100">
        <v>2.5232160000000001</v>
      </c>
      <c r="G29" s="100">
        <v>90.688810000000004</v>
      </c>
      <c r="H29" s="100">
        <v>4.5479459999999996</v>
      </c>
      <c r="I29" s="142">
        <v>1.0502020000000001</v>
      </c>
      <c r="J29" s="100">
        <v>6.3638810000000001</v>
      </c>
      <c r="K29" s="100">
        <v>1.268675</v>
      </c>
      <c r="L29" s="307" t="s">
        <v>544</v>
      </c>
    </row>
    <row r="30" spans="1:12" s="93" customFormat="1">
      <c r="A30" s="108" t="s">
        <v>150</v>
      </c>
      <c r="B30" s="103">
        <f>SUM(B24:B29)</f>
        <v>25315.935197999996</v>
      </c>
      <c r="C30" s="103">
        <f>SUM(C24:C29)</f>
        <v>18825.799633999999</v>
      </c>
      <c r="D30" s="103">
        <f>SUM(D24:D29)</f>
        <v>24759.243129000002</v>
      </c>
      <c r="E30" s="103">
        <f t="shared" si="5"/>
        <v>21771.133588000001</v>
      </c>
      <c r="F30" s="103">
        <f t="shared" ref="F30:K30" si="6">SUM(F24:F29)</f>
        <v>7158.4814050000004</v>
      </c>
      <c r="G30" s="103">
        <f t="shared" si="6"/>
        <v>3967.9313340000008</v>
      </c>
      <c r="H30" s="103">
        <f t="shared" si="6"/>
        <v>4479.1022839999996</v>
      </c>
      <c r="I30" s="103">
        <f t="shared" si="6"/>
        <v>6165.6185650000007</v>
      </c>
      <c r="J30" s="103">
        <f t="shared" si="6"/>
        <v>5589.3025220000009</v>
      </c>
      <c r="K30" s="103">
        <f t="shared" si="6"/>
        <v>6706.7698750000009</v>
      </c>
      <c r="L30" s="103" t="s">
        <v>662</v>
      </c>
    </row>
    <row r="31" spans="1:12" s="93" customFormat="1" ht="15" customHeight="1">
      <c r="A31" s="20" t="s">
        <v>151</v>
      </c>
      <c r="B31" s="21"/>
      <c r="C31" s="21"/>
      <c r="D31" s="21"/>
      <c r="F31" s="21"/>
      <c r="J31" s="21"/>
      <c r="L31" s="308" t="s">
        <v>430</v>
      </c>
    </row>
    <row r="32" spans="1:12">
      <c r="A32" s="140" t="s">
        <v>120</v>
      </c>
      <c r="L32" s="305" t="s">
        <v>431</v>
      </c>
    </row>
    <row r="59" spans="2:1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309"/>
    </row>
    <row r="60" spans="2:1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309"/>
    </row>
    <row r="61" spans="2:1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309"/>
    </row>
    <row r="62" spans="2:1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309"/>
    </row>
    <row r="63" spans="2:1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309"/>
    </row>
    <row r="64" spans="2:1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309"/>
    </row>
    <row r="65" spans="2:1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309"/>
    </row>
    <row r="66" spans="2:1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309"/>
    </row>
    <row r="67" spans="2:1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309"/>
    </row>
    <row r="68" spans="2:1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309"/>
    </row>
    <row r="69" spans="2:1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09"/>
    </row>
    <row r="70" spans="2:1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309"/>
    </row>
    <row r="71" spans="2:1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309"/>
    </row>
    <row r="72" spans="2:1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309"/>
    </row>
    <row r="73" spans="2:1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309"/>
    </row>
    <row r="74" spans="2:1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309"/>
    </row>
    <row r="75" spans="2:1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309"/>
    </row>
    <row r="76" spans="2:1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309"/>
    </row>
    <row r="77" spans="2:1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309"/>
    </row>
    <row r="78" spans="2:1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309"/>
    </row>
    <row r="79" spans="2:1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309"/>
    </row>
    <row r="80" spans="2:1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309"/>
    </row>
    <row r="81" spans="2:1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309"/>
    </row>
    <row r="82" spans="2:1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309"/>
    </row>
    <row r="83" spans="2:1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309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26.42578125" style="78" bestFit="1" customWidth="1"/>
    <col min="2" max="11" width="11.85546875" style="78" customWidth="1"/>
    <col min="12" max="12" width="21.28515625" style="293" customWidth="1"/>
    <col min="13" max="13" width="11.85546875" style="78" customWidth="1"/>
    <col min="14" max="16384" width="9.140625" style="78"/>
  </cols>
  <sheetData>
    <row r="1" spans="1:16">
      <c r="A1" s="349" t="s">
        <v>671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402" t="s">
        <v>672</v>
      </c>
      <c r="N1" s="402"/>
      <c r="O1" s="402"/>
      <c r="P1" s="402"/>
    </row>
    <row r="2" spans="1:16">
      <c r="A2" s="349" t="s">
        <v>673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23"/>
    </row>
    <row r="3" spans="1:16">
      <c r="A3" s="88" t="s">
        <v>121</v>
      </c>
      <c r="B3" s="95"/>
      <c r="C3" s="95"/>
      <c r="D3" s="95"/>
      <c r="K3" s="90" t="s">
        <v>89</v>
      </c>
      <c r="L3" s="299" t="s">
        <v>417</v>
      </c>
    </row>
    <row r="4" spans="1:16">
      <c r="A4" s="403" t="s">
        <v>7</v>
      </c>
      <c r="B4" s="404">
        <v>2014</v>
      </c>
      <c r="C4" s="404">
        <v>2015</v>
      </c>
      <c r="D4" s="404">
        <v>2016</v>
      </c>
      <c r="E4" s="404">
        <v>2017</v>
      </c>
      <c r="F4" s="396">
        <v>2017</v>
      </c>
      <c r="G4" s="396"/>
      <c r="H4" s="396"/>
      <c r="I4" s="396"/>
      <c r="J4" s="396" t="s">
        <v>626</v>
      </c>
      <c r="K4" s="396"/>
      <c r="L4" s="353" t="s">
        <v>343</v>
      </c>
      <c r="M4" s="324"/>
    </row>
    <row r="5" spans="1:16" ht="25.5">
      <c r="A5" s="350"/>
      <c r="B5" s="351"/>
      <c r="C5" s="351"/>
      <c r="D5" s="351"/>
      <c r="E5" s="351"/>
      <c r="F5" s="300" t="s">
        <v>627</v>
      </c>
      <c r="G5" s="300" t="s">
        <v>628</v>
      </c>
      <c r="H5" s="300" t="s">
        <v>629</v>
      </c>
      <c r="I5" s="300" t="s">
        <v>630</v>
      </c>
      <c r="J5" s="300" t="s">
        <v>627</v>
      </c>
      <c r="K5" s="300" t="s">
        <v>628</v>
      </c>
      <c r="L5" s="353"/>
      <c r="M5" s="324"/>
    </row>
    <row r="6" spans="1:16" ht="18" customHeight="1">
      <c r="A6" s="109" t="s">
        <v>24</v>
      </c>
      <c r="B6" s="92">
        <f>SUM(B19,B32,B45)</f>
        <v>152255.53903400007</v>
      </c>
      <c r="C6" s="92">
        <f>SUM(C19,C32,C45)</f>
        <v>168956.25346099999</v>
      </c>
      <c r="D6" s="92">
        <f>SUM(D19,D32,D45)</f>
        <v>170604.452918</v>
      </c>
      <c r="E6" s="92">
        <f>SUM(F6:I6)</f>
        <v>156238.07164400001</v>
      </c>
      <c r="F6" s="92">
        <f t="shared" ref="F6:K6" si="0">SUM(F19,F32,F45)</f>
        <v>43893.306098999994</v>
      </c>
      <c r="G6" s="92">
        <f t="shared" si="0"/>
        <v>36571.824719000011</v>
      </c>
      <c r="H6" s="92">
        <f t="shared" si="0"/>
        <v>35643.413217000001</v>
      </c>
      <c r="I6" s="92">
        <f t="shared" si="0"/>
        <v>40129.527609000004</v>
      </c>
      <c r="J6" s="92">
        <f t="shared" si="0"/>
        <v>37918.341367000008</v>
      </c>
      <c r="K6" s="92">
        <f t="shared" si="0"/>
        <v>42150.101339999994</v>
      </c>
      <c r="L6" s="310" t="s">
        <v>338</v>
      </c>
      <c r="M6" s="92"/>
    </row>
    <row r="7" spans="1:16" s="98" customFormat="1" ht="18" customHeight="1">
      <c r="A7" s="213" t="s">
        <v>158</v>
      </c>
      <c r="B7" s="213"/>
      <c r="C7" s="213"/>
      <c r="D7" s="213"/>
      <c r="E7" s="84"/>
      <c r="F7" s="84"/>
      <c r="G7" s="84" t="s">
        <v>273</v>
      </c>
      <c r="H7" s="84"/>
      <c r="I7" s="84"/>
      <c r="J7" s="84"/>
      <c r="K7" s="84" t="s">
        <v>273</v>
      </c>
      <c r="L7" s="303" t="s">
        <v>631</v>
      </c>
      <c r="M7" s="84"/>
    </row>
    <row r="8" spans="1:16" ht="18" customHeight="1">
      <c r="A8" s="105" t="s">
        <v>276</v>
      </c>
      <c r="B8" s="100">
        <v>13666.843118999999</v>
      </c>
      <c r="C8" s="100">
        <v>18511.030008999998</v>
      </c>
      <c r="D8" s="100">
        <v>21689.934345000001</v>
      </c>
      <c r="E8" s="100">
        <v>16949.323976</v>
      </c>
      <c r="F8" s="100">
        <v>4183.4419310000003</v>
      </c>
      <c r="G8" s="100">
        <v>5304.076814</v>
      </c>
      <c r="H8" s="100">
        <v>3630.3944489999999</v>
      </c>
      <c r="I8" s="100">
        <v>3831.4107819999999</v>
      </c>
      <c r="J8" s="100">
        <v>3189.7367199999999</v>
      </c>
      <c r="K8" s="100">
        <v>4434.530393</v>
      </c>
      <c r="L8" s="306" t="s">
        <v>674</v>
      </c>
      <c r="M8" s="100"/>
    </row>
    <row r="9" spans="1:16" ht="18" customHeight="1">
      <c r="A9" s="105" t="s">
        <v>159</v>
      </c>
      <c r="B9" s="100">
        <v>11589.759674999999</v>
      </c>
      <c r="C9" s="100">
        <v>12215.374429</v>
      </c>
      <c r="D9" s="100">
        <v>11192.988336</v>
      </c>
      <c r="E9" s="100">
        <v>11928.136535</v>
      </c>
      <c r="F9" s="100">
        <v>2832.2661149999999</v>
      </c>
      <c r="G9" s="100">
        <v>2787.5079009999999</v>
      </c>
      <c r="H9" s="100">
        <v>2706.1410890000002</v>
      </c>
      <c r="I9" s="100">
        <v>3602.2214300000001</v>
      </c>
      <c r="J9" s="100">
        <v>2982.8794870000002</v>
      </c>
      <c r="K9" s="100">
        <v>3181.5041780000001</v>
      </c>
      <c r="L9" s="306" t="s">
        <v>675</v>
      </c>
      <c r="M9" s="100"/>
    </row>
    <row r="10" spans="1:16" ht="18" customHeight="1">
      <c r="A10" s="105" t="s">
        <v>160</v>
      </c>
      <c r="B10" s="100">
        <v>10052.988525999999</v>
      </c>
      <c r="C10" s="100">
        <v>9598.7874090000005</v>
      </c>
      <c r="D10" s="100">
        <v>9081.5959409999996</v>
      </c>
      <c r="E10" s="100">
        <v>10220.960932</v>
      </c>
      <c r="F10" s="100">
        <v>3155.6381660000002</v>
      </c>
      <c r="G10" s="100">
        <v>2388.8417610000001</v>
      </c>
      <c r="H10" s="100">
        <v>1835.7605960000001</v>
      </c>
      <c r="I10" s="100">
        <v>2840.720409</v>
      </c>
      <c r="J10" s="100">
        <v>3128.4009249999999</v>
      </c>
      <c r="K10" s="100">
        <v>3143.1877930000001</v>
      </c>
      <c r="L10" s="306" t="s">
        <v>676</v>
      </c>
      <c r="M10" s="100"/>
    </row>
    <row r="11" spans="1:16" ht="18" customHeight="1">
      <c r="A11" s="105" t="s">
        <v>164</v>
      </c>
      <c r="B11" s="100">
        <v>4473.4139649999997</v>
      </c>
      <c r="C11" s="100">
        <v>4747.92796</v>
      </c>
      <c r="D11" s="100">
        <v>4836.6557240000002</v>
      </c>
      <c r="E11" s="100">
        <v>5549.760225</v>
      </c>
      <c r="F11" s="100">
        <v>1041.410269</v>
      </c>
      <c r="G11" s="100">
        <v>811.53898600000002</v>
      </c>
      <c r="H11" s="100">
        <v>2439.7888899999998</v>
      </c>
      <c r="I11" s="100">
        <v>1257.02208</v>
      </c>
      <c r="J11" s="100">
        <v>1173.9712039999999</v>
      </c>
      <c r="K11" s="100">
        <v>2646.8896249999998</v>
      </c>
      <c r="L11" s="306" t="s">
        <v>677</v>
      </c>
      <c r="M11" s="100"/>
    </row>
    <row r="12" spans="1:16" ht="18" customHeight="1">
      <c r="A12" s="105" t="s">
        <v>163</v>
      </c>
      <c r="B12" s="100">
        <v>4759.358956</v>
      </c>
      <c r="C12" s="100">
        <v>5953.7472779999998</v>
      </c>
      <c r="D12" s="100">
        <v>7082.0034949999999</v>
      </c>
      <c r="E12" s="100">
        <v>5422.5527350000002</v>
      </c>
      <c r="F12" s="100">
        <v>1231.1800780000001</v>
      </c>
      <c r="G12" s="100">
        <v>1280.7745609999999</v>
      </c>
      <c r="H12" s="100">
        <v>1539.3861219999999</v>
      </c>
      <c r="I12" s="100">
        <v>1371.2119740000001</v>
      </c>
      <c r="J12" s="100">
        <v>1364.5493260000001</v>
      </c>
      <c r="K12" s="100">
        <v>2096.7760490000001</v>
      </c>
      <c r="L12" s="306" t="s">
        <v>678</v>
      </c>
      <c r="M12" s="100"/>
    </row>
    <row r="13" spans="1:16" ht="18" customHeight="1">
      <c r="A13" s="105" t="s">
        <v>166</v>
      </c>
      <c r="B13" s="100">
        <v>2763.4518629999998</v>
      </c>
      <c r="C13" s="100">
        <v>2829.1299869999998</v>
      </c>
      <c r="D13" s="100">
        <v>3023.8522320000002</v>
      </c>
      <c r="E13" s="100">
        <v>3508.7868600000002</v>
      </c>
      <c r="F13" s="100">
        <v>716.19852000000003</v>
      </c>
      <c r="G13" s="100">
        <v>896.53248699999995</v>
      </c>
      <c r="H13" s="100">
        <v>811.58333500000003</v>
      </c>
      <c r="I13" s="100">
        <v>1084.472518</v>
      </c>
      <c r="J13" s="100">
        <v>1506.997192</v>
      </c>
      <c r="K13" s="100">
        <v>1494.760481</v>
      </c>
      <c r="L13" s="306" t="s">
        <v>679</v>
      </c>
      <c r="M13" s="100"/>
    </row>
    <row r="14" spans="1:16" ht="18" customHeight="1">
      <c r="A14" s="105" t="s">
        <v>283</v>
      </c>
      <c r="B14" s="100">
        <v>3193.7827779999998</v>
      </c>
      <c r="C14" s="100">
        <v>2655.258996</v>
      </c>
      <c r="D14" s="100">
        <v>2388.0681730000001</v>
      </c>
      <c r="E14" s="100">
        <v>2981.9171940000001</v>
      </c>
      <c r="F14" s="100">
        <v>575.848207</v>
      </c>
      <c r="G14" s="100">
        <v>713.85379499999999</v>
      </c>
      <c r="H14" s="100">
        <v>802.13150399999995</v>
      </c>
      <c r="I14" s="100">
        <v>890.08368800000005</v>
      </c>
      <c r="J14" s="100">
        <v>873.41347399999995</v>
      </c>
      <c r="K14" s="100">
        <v>1441.261205</v>
      </c>
      <c r="L14" s="306" t="s">
        <v>680</v>
      </c>
      <c r="M14" s="100"/>
    </row>
    <row r="15" spans="1:16" ht="18" customHeight="1">
      <c r="A15" s="105" t="s">
        <v>162</v>
      </c>
      <c r="B15" s="100">
        <v>4790.8267340000002</v>
      </c>
      <c r="C15" s="100">
        <v>6332.8879230000002</v>
      </c>
      <c r="D15" s="100">
        <v>4551.182648</v>
      </c>
      <c r="E15" s="100">
        <v>4566.7603719999997</v>
      </c>
      <c r="F15" s="100">
        <v>1399.2314779999999</v>
      </c>
      <c r="G15" s="100">
        <v>930.08723499999996</v>
      </c>
      <c r="H15" s="100">
        <v>1372.805709</v>
      </c>
      <c r="I15" s="100">
        <v>864.63594999999998</v>
      </c>
      <c r="J15" s="100">
        <v>836.25684200000001</v>
      </c>
      <c r="K15" s="100">
        <v>1039.9238600000001</v>
      </c>
      <c r="L15" s="306" t="s">
        <v>681</v>
      </c>
      <c r="M15" s="100"/>
    </row>
    <row r="16" spans="1:16" ht="18" customHeight="1">
      <c r="A16" s="105" t="s">
        <v>161</v>
      </c>
      <c r="B16" s="100">
        <v>8432.4784230000005</v>
      </c>
      <c r="C16" s="100">
        <v>8115.7254970000004</v>
      </c>
      <c r="D16" s="100">
        <v>6278.301187</v>
      </c>
      <c r="E16" s="100">
        <v>6003.9271609999996</v>
      </c>
      <c r="F16" s="100">
        <v>1426.693417</v>
      </c>
      <c r="G16" s="100">
        <v>1187.2684320000001</v>
      </c>
      <c r="H16" s="100">
        <v>1406.281612</v>
      </c>
      <c r="I16" s="100">
        <v>1983.6837</v>
      </c>
      <c r="J16" s="100">
        <v>1486.559023</v>
      </c>
      <c r="K16" s="100">
        <v>1037.9945660000001</v>
      </c>
      <c r="L16" s="306" t="s">
        <v>682</v>
      </c>
      <c r="M16" s="100"/>
    </row>
    <row r="17" spans="1:13" ht="18" customHeight="1">
      <c r="A17" s="105" t="s">
        <v>683</v>
      </c>
      <c r="B17" s="100">
        <v>2385.9571970000002</v>
      </c>
      <c r="C17" s="100">
        <v>2481.7495859999999</v>
      </c>
      <c r="D17" s="100">
        <v>2251.688204</v>
      </c>
      <c r="E17" s="100">
        <v>2411.9047999999998</v>
      </c>
      <c r="F17" s="100">
        <v>543.33174299999996</v>
      </c>
      <c r="G17" s="100">
        <v>620.05945499999996</v>
      </c>
      <c r="H17" s="100">
        <v>696.35915599999998</v>
      </c>
      <c r="I17" s="100">
        <v>552.15444600000001</v>
      </c>
      <c r="J17" s="100">
        <v>472.350255</v>
      </c>
      <c r="K17" s="100">
        <v>916.79833599999995</v>
      </c>
      <c r="L17" s="306" t="s">
        <v>546</v>
      </c>
      <c r="M17" s="100"/>
    </row>
    <row r="18" spans="1:13" ht="18" customHeight="1">
      <c r="A18" s="105" t="s">
        <v>97</v>
      </c>
      <c r="B18" s="100">
        <v>41867.13922600005</v>
      </c>
      <c r="C18" s="100">
        <v>45886.070227000011</v>
      </c>
      <c r="D18" s="100">
        <v>45440.262229999978</v>
      </c>
      <c r="E18" s="100">
        <v>42576.37836200001</v>
      </c>
      <c r="F18" s="100">
        <v>13932.012917999997</v>
      </c>
      <c r="G18" s="100">
        <v>10467.865501000011</v>
      </c>
      <c r="H18" s="100">
        <v>8916.160764000002</v>
      </c>
      <c r="I18" s="100">
        <v>9260.3391789999987</v>
      </c>
      <c r="J18" s="100">
        <v>9329.286946000002</v>
      </c>
      <c r="K18" s="100">
        <v>8912.3793889999943</v>
      </c>
      <c r="L18" s="306" t="s">
        <v>521</v>
      </c>
      <c r="M18" s="100"/>
    </row>
    <row r="19" spans="1:13" ht="18" customHeight="1">
      <c r="A19" s="107" t="s">
        <v>165</v>
      </c>
      <c r="B19" s="97">
        <f>SUM(B8:B18)</f>
        <v>107976.00046200005</v>
      </c>
      <c r="C19" s="97">
        <f>SUM(C8:C18)</f>
        <v>119327.68930100001</v>
      </c>
      <c r="D19" s="97">
        <f>SUM(D8:D18)</f>
        <v>117816.53251499998</v>
      </c>
      <c r="E19" s="97">
        <f>SUM(F19:I19)</f>
        <v>112120.40915200001</v>
      </c>
      <c r="F19" s="97">
        <f t="shared" ref="F19:K19" si="1">SUM(F8:F18)</f>
        <v>31037.252841999994</v>
      </c>
      <c r="G19" s="97">
        <f t="shared" si="1"/>
        <v>27388.406928000011</v>
      </c>
      <c r="H19" s="97">
        <f t="shared" si="1"/>
        <v>26156.793226000002</v>
      </c>
      <c r="I19" s="97">
        <f t="shared" si="1"/>
        <v>27537.956156</v>
      </c>
      <c r="J19" s="97">
        <f t="shared" si="1"/>
        <v>26344.401394000008</v>
      </c>
      <c r="K19" s="97">
        <f t="shared" si="1"/>
        <v>30346.005874999995</v>
      </c>
      <c r="L19" s="302" t="s">
        <v>659</v>
      </c>
      <c r="M19" s="97"/>
    </row>
    <row r="20" spans="1:13" s="98" customFormat="1" ht="18" customHeight="1">
      <c r="A20" s="213" t="s">
        <v>125</v>
      </c>
      <c r="B20" s="213"/>
      <c r="C20" s="213"/>
      <c r="D20" s="213"/>
      <c r="E20" s="84"/>
      <c r="F20" s="84"/>
      <c r="G20" s="84"/>
      <c r="H20" s="84"/>
      <c r="I20" s="84"/>
      <c r="J20" s="84"/>
      <c r="K20" s="84"/>
      <c r="L20" s="303" t="s">
        <v>632</v>
      </c>
      <c r="M20" s="84"/>
    </row>
    <row r="21" spans="1:13" ht="18" customHeight="1">
      <c r="A21" s="105" t="s">
        <v>159</v>
      </c>
      <c r="B21" s="100">
        <v>5258.9572509999998</v>
      </c>
      <c r="C21" s="100">
        <v>9035.5362559999994</v>
      </c>
      <c r="D21" s="100">
        <v>3920.1782939999998</v>
      </c>
      <c r="E21" s="100">
        <v>2737.746635</v>
      </c>
      <c r="F21" s="100">
        <v>631.19716800000003</v>
      </c>
      <c r="G21" s="100">
        <v>628.92208600000004</v>
      </c>
      <c r="H21" s="100">
        <v>585.11067300000002</v>
      </c>
      <c r="I21" s="100">
        <v>892.51670799999999</v>
      </c>
      <c r="J21" s="100">
        <v>959.247299</v>
      </c>
      <c r="K21" s="100">
        <v>820.82518400000004</v>
      </c>
      <c r="L21" s="306" t="s">
        <v>675</v>
      </c>
      <c r="M21" s="100"/>
    </row>
    <row r="22" spans="1:13" ht="18" customHeight="1">
      <c r="A22" s="105" t="s">
        <v>166</v>
      </c>
      <c r="B22" s="100">
        <v>1452.7842209999999</v>
      </c>
      <c r="C22" s="100">
        <v>979.33152099999995</v>
      </c>
      <c r="D22" s="100">
        <v>2631.9270929999998</v>
      </c>
      <c r="E22" s="100">
        <v>1774.857291</v>
      </c>
      <c r="F22" s="100">
        <v>374.84250200000002</v>
      </c>
      <c r="G22" s="100">
        <v>446.93389500000001</v>
      </c>
      <c r="H22" s="100">
        <v>410.34877699999998</v>
      </c>
      <c r="I22" s="100">
        <v>542.73211700000002</v>
      </c>
      <c r="J22" s="100">
        <v>588.96019100000001</v>
      </c>
      <c r="K22" s="100">
        <v>622.237706</v>
      </c>
      <c r="L22" s="306" t="s">
        <v>679</v>
      </c>
      <c r="M22" s="100"/>
    </row>
    <row r="23" spans="1:13" ht="18" customHeight="1">
      <c r="A23" s="105" t="s">
        <v>276</v>
      </c>
      <c r="B23" s="100">
        <v>325.33479699999998</v>
      </c>
      <c r="C23" s="100">
        <v>387.785664</v>
      </c>
      <c r="D23" s="100">
        <v>767.06275700000003</v>
      </c>
      <c r="E23" s="100">
        <v>2374.4784709999999</v>
      </c>
      <c r="F23" s="100">
        <v>394.307973</v>
      </c>
      <c r="G23" s="100">
        <v>562.56330300000002</v>
      </c>
      <c r="H23" s="100">
        <v>523.40602799999999</v>
      </c>
      <c r="I23" s="100">
        <v>894.20116700000005</v>
      </c>
      <c r="J23" s="100">
        <v>422.661743</v>
      </c>
      <c r="K23" s="100">
        <v>566.05154100000004</v>
      </c>
      <c r="L23" s="306" t="s">
        <v>674</v>
      </c>
      <c r="M23" s="100"/>
    </row>
    <row r="24" spans="1:13" ht="18" customHeight="1">
      <c r="A24" s="105" t="s">
        <v>163</v>
      </c>
      <c r="B24" s="100">
        <v>2631.547982</v>
      </c>
      <c r="C24" s="100">
        <v>2649.3944660000002</v>
      </c>
      <c r="D24" s="100">
        <v>5180.1922430000004</v>
      </c>
      <c r="E24" s="100">
        <v>4129.164906</v>
      </c>
      <c r="F24" s="100">
        <v>1248.8787110000001</v>
      </c>
      <c r="G24" s="100">
        <v>897.150803</v>
      </c>
      <c r="H24" s="100">
        <v>1027.63725</v>
      </c>
      <c r="I24" s="100">
        <v>955.49814200000003</v>
      </c>
      <c r="J24" s="100">
        <v>1056.9713340000001</v>
      </c>
      <c r="K24" s="100">
        <v>425.73634900000002</v>
      </c>
      <c r="L24" s="306" t="s">
        <v>678</v>
      </c>
      <c r="M24" s="100"/>
    </row>
    <row r="25" spans="1:13" ht="18" customHeight="1">
      <c r="A25" s="105" t="s">
        <v>256</v>
      </c>
      <c r="B25" s="100">
        <v>868.09558800000002</v>
      </c>
      <c r="C25" s="100">
        <v>983.65655100000004</v>
      </c>
      <c r="D25" s="100">
        <v>950.62281299999995</v>
      </c>
      <c r="E25" s="100">
        <v>1193.5059570000001</v>
      </c>
      <c r="F25" s="100">
        <v>253.02146400000001</v>
      </c>
      <c r="G25" s="100">
        <v>301.35450600000001</v>
      </c>
      <c r="H25" s="100">
        <v>310.98386799999997</v>
      </c>
      <c r="I25" s="100">
        <v>328.146119</v>
      </c>
      <c r="J25" s="100">
        <v>359.35240900000002</v>
      </c>
      <c r="K25" s="100">
        <v>337.345054</v>
      </c>
      <c r="L25" s="306" t="s">
        <v>684</v>
      </c>
      <c r="M25" s="100"/>
    </row>
    <row r="26" spans="1:13" ht="18" customHeight="1">
      <c r="A26" s="105" t="s">
        <v>280</v>
      </c>
      <c r="B26" s="100">
        <v>434.457335</v>
      </c>
      <c r="C26" s="100">
        <v>249.32175000000001</v>
      </c>
      <c r="D26" s="100">
        <v>522.97959600000002</v>
      </c>
      <c r="E26" s="100">
        <v>1014.681117</v>
      </c>
      <c r="F26" s="100">
        <v>185.15001799999999</v>
      </c>
      <c r="G26" s="100">
        <v>240.05271300000001</v>
      </c>
      <c r="H26" s="100">
        <v>229.595854</v>
      </c>
      <c r="I26" s="100">
        <v>359.88253200000003</v>
      </c>
      <c r="J26" s="100">
        <v>191.84230199999999</v>
      </c>
      <c r="K26" s="100">
        <v>248.444085</v>
      </c>
      <c r="L26" s="306" t="s">
        <v>685</v>
      </c>
      <c r="M26" s="100"/>
    </row>
    <row r="27" spans="1:13" ht="18" customHeight="1">
      <c r="A27" s="105" t="s">
        <v>284</v>
      </c>
      <c r="B27" s="100">
        <v>564.86211800000001</v>
      </c>
      <c r="C27" s="100">
        <v>501.90486199999998</v>
      </c>
      <c r="D27" s="100">
        <v>962.18733499999996</v>
      </c>
      <c r="E27" s="100">
        <v>631.372523</v>
      </c>
      <c r="F27" s="100">
        <v>176.25597400000001</v>
      </c>
      <c r="G27" s="100">
        <v>137.576877</v>
      </c>
      <c r="H27" s="100">
        <v>154.76268899999999</v>
      </c>
      <c r="I27" s="100">
        <v>162.776983</v>
      </c>
      <c r="J27" s="100">
        <v>157.86246499999999</v>
      </c>
      <c r="K27" s="100">
        <v>244.79815300000001</v>
      </c>
      <c r="L27" s="306" t="s">
        <v>686</v>
      </c>
      <c r="M27" s="100"/>
    </row>
    <row r="28" spans="1:13" ht="18" customHeight="1">
      <c r="A28" s="105" t="s">
        <v>167</v>
      </c>
      <c r="B28" s="100">
        <v>559.10621900000001</v>
      </c>
      <c r="C28" s="100">
        <v>1354.8574249999999</v>
      </c>
      <c r="D28" s="100">
        <v>905.18345099999999</v>
      </c>
      <c r="E28" s="100">
        <v>815.77640199999996</v>
      </c>
      <c r="F28" s="100">
        <v>222.40455900000001</v>
      </c>
      <c r="G28" s="100">
        <v>172.05993699999999</v>
      </c>
      <c r="H28" s="100">
        <v>185.426132</v>
      </c>
      <c r="I28" s="100">
        <v>235.885774</v>
      </c>
      <c r="J28" s="100">
        <v>184.96176700000001</v>
      </c>
      <c r="K28" s="100">
        <v>226.60856999999999</v>
      </c>
      <c r="L28" s="306" t="s">
        <v>687</v>
      </c>
      <c r="M28" s="100"/>
    </row>
    <row r="29" spans="1:13" ht="18" customHeight="1">
      <c r="A29" s="105" t="s">
        <v>277</v>
      </c>
      <c r="B29" s="100">
        <v>336.89914299999998</v>
      </c>
      <c r="C29" s="100">
        <v>463.73419699999999</v>
      </c>
      <c r="D29" s="100">
        <v>512.98026000000004</v>
      </c>
      <c r="E29" s="100">
        <v>496.65215899999998</v>
      </c>
      <c r="F29" s="100">
        <v>101.43966500000001</v>
      </c>
      <c r="G29" s="100">
        <v>97.879114999999999</v>
      </c>
      <c r="H29" s="100">
        <v>108.789579</v>
      </c>
      <c r="I29" s="100">
        <v>188.5438</v>
      </c>
      <c r="J29" s="100">
        <v>222.03351599999999</v>
      </c>
      <c r="K29" s="100">
        <v>220.69074900000001</v>
      </c>
      <c r="L29" s="306" t="s">
        <v>688</v>
      </c>
      <c r="M29" s="100"/>
    </row>
    <row r="30" spans="1:13" ht="18" customHeight="1">
      <c r="A30" s="105" t="s">
        <v>689</v>
      </c>
      <c r="B30" s="100">
        <v>215.024979</v>
      </c>
      <c r="C30" s="100">
        <v>196.83410900000001</v>
      </c>
      <c r="D30" s="100">
        <v>1011.735561</v>
      </c>
      <c r="E30" s="100">
        <v>601.23105799999996</v>
      </c>
      <c r="F30" s="100">
        <v>168.12466499999999</v>
      </c>
      <c r="G30" s="100">
        <v>136.496971</v>
      </c>
      <c r="H30" s="100">
        <v>160.044512</v>
      </c>
      <c r="I30" s="100">
        <v>136.56491</v>
      </c>
      <c r="J30" s="100">
        <v>150.826235</v>
      </c>
      <c r="K30" s="100">
        <v>141.10457600000001</v>
      </c>
      <c r="L30" s="306" t="s">
        <v>690</v>
      </c>
      <c r="M30" s="100"/>
    </row>
    <row r="31" spans="1:13" ht="18" customHeight="1">
      <c r="A31" s="105" t="s">
        <v>97</v>
      </c>
      <c r="B31" s="100">
        <v>6316.5337410000002</v>
      </c>
      <c r="C31" s="100">
        <v>14000.407724999997</v>
      </c>
      <c r="D31" s="100">
        <v>10663.627871000004</v>
      </c>
      <c r="E31" s="100">
        <v>6577.0623849999984</v>
      </c>
      <c r="F31" s="100">
        <v>1941.9491529999993</v>
      </c>
      <c r="G31" s="100">
        <v>1594.496251</v>
      </c>
      <c r="H31" s="100">
        <v>1311.412345</v>
      </c>
      <c r="I31" s="100">
        <v>1729.2046359999999</v>
      </c>
      <c r="J31" s="100">
        <v>1689.9181899999996</v>
      </c>
      <c r="K31" s="100">
        <v>1243.4836229999989</v>
      </c>
      <c r="L31" s="306" t="s">
        <v>521</v>
      </c>
      <c r="M31" s="100"/>
    </row>
    <row r="32" spans="1:13" s="93" customFormat="1" ht="18" customHeight="1">
      <c r="A32" s="107" t="s">
        <v>149</v>
      </c>
      <c r="B32" s="97">
        <f>SUM(B21:B31)</f>
        <v>18963.603373999998</v>
      </c>
      <c r="C32" s="97">
        <f>SUM(C21:C31)</f>
        <v>30802.764525999995</v>
      </c>
      <c r="D32" s="97">
        <f>SUM(D21:D31)</f>
        <v>28028.677274000005</v>
      </c>
      <c r="E32" s="97">
        <f>SUM(F32:I32)</f>
        <v>22346.528904000003</v>
      </c>
      <c r="F32" s="97">
        <f t="shared" ref="F32:K32" si="2">SUM(F21:F31)</f>
        <v>5697.5718519999991</v>
      </c>
      <c r="G32" s="97">
        <f t="shared" si="2"/>
        <v>5215.4864570000009</v>
      </c>
      <c r="H32" s="97">
        <f t="shared" si="2"/>
        <v>5007.5177070000009</v>
      </c>
      <c r="I32" s="97">
        <f t="shared" si="2"/>
        <v>6425.9528880000016</v>
      </c>
      <c r="J32" s="97">
        <f t="shared" si="2"/>
        <v>5984.6374509999996</v>
      </c>
      <c r="K32" s="97">
        <f t="shared" si="2"/>
        <v>5097.3255899999995</v>
      </c>
      <c r="L32" s="302" t="s">
        <v>670</v>
      </c>
      <c r="M32" s="97"/>
    </row>
    <row r="33" spans="1:13" s="98" customFormat="1" ht="18" customHeight="1">
      <c r="A33" s="213" t="s">
        <v>126</v>
      </c>
      <c r="B33" s="213"/>
      <c r="C33" s="213"/>
      <c r="D33" s="213"/>
      <c r="E33" s="84"/>
      <c r="F33" s="84"/>
      <c r="G33" s="84"/>
      <c r="H33" s="84"/>
      <c r="I33" s="84"/>
      <c r="J33" s="84"/>
      <c r="K33" s="84"/>
      <c r="L33" s="303" t="s">
        <v>633</v>
      </c>
      <c r="M33" s="84"/>
    </row>
    <row r="34" spans="1:13" ht="18" customHeight="1">
      <c r="A34" s="105" t="s">
        <v>161</v>
      </c>
      <c r="B34" s="100">
        <v>368.56264399999998</v>
      </c>
      <c r="C34" s="100">
        <v>276.95781299999999</v>
      </c>
      <c r="D34" s="100">
        <v>222.35693800000001</v>
      </c>
      <c r="E34" s="100">
        <v>975.20702200000005</v>
      </c>
      <c r="F34" s="100">
        <v>201.049935</v>
      </c>
      <c r="G34" s="100">
        <v>86.968149999999994</v>
      </c>
      <c r="H34" s="100">
        <v>546.96269299999994</v>
      </c>
      <c r="I34" s="100">
        <v>140.22624400000001</v>
      </c>
      <c r="J34" s="100">
        <v>25.525169000000002</v>
      </c>
      <c r="K34" s="100">
        <v>1428.076546</v>
      </c>
      <c r="L34" s="306" t="s">
        <v>682</v>
      </c>
      <c r="M34" s="100"/>
    </row>
    <row r="35" spans="1:13" ht="18" customHeight="1">
      <c r="A35" s="105" t="s">
        <v>167</v>
      </c>
      <c r="B35" s="100">
        <v>2230.2864530000002</v>
      </c>
      <c r="C35" s="100">
        <v>2399.9561840000001</v>
      </c>
      <c r="D35" s="100">
        <v>1893.781017</v>
      </c>
      <c r="E35" s="100">
        <v>2900.2004270000002</v>
      </c>
      <c r="F35" s="100">
        <v>548.99604599999998</v>
      </c>
      <c r="G35" s="100">
        <v>687.21862399999998</v>
      </c>
      <c r="H35" s="100">
        <v>741.58984399999997</v>
      </c>
      <c r="I35" s="100">
        <v>922.39591299999995</v>
      </c>
      <c r="J35" s="100">
        <v>790.98179600000003</v>
      </c>
      <c r="K35" s="100">
        <v>815.61466399999995</v>
      </c>
      <c r="L35" s="306" t="s">
        <v>687</v>
      </c>
      <c r="M35" s="100"/>
    </row>
    <row r="36" spans="1:13" ht="18" customHeight="1">
      <c r="A36" s="105" t="s">
        <v>159</v>
      </c>
      <c r="B36" s="100">
        <v>5605.6078740000003</v>
      </c>
      <c r="C36" s="100">
        <v>4122.4270909999996</v>
      </c>
      <c r="D36" s="100">
        <v>3009.0451929999999</v>
      </c>
      <c r="E36" s="100">
        <v>2621.7043629999998</v>
      </c>
      <c r="F36" s="100">
        <v>657.52011800000002</v>
      </c>
      <c r="G36" s="100">
        <v>659.27742999999998</v>
      </c>
      <c r="H36" s="100">
        <v>590.03944899999999</v>
      </c>
      <c r="I36" s="100">
        <v>714.86736599999995</v>
      </c>
      <c r="J36" s="100">
        <v>649.42251699999997</v>
      </c>
      <c r="K36" s="100">
        <v>779.17112499999996</v>
      </c>
      <c r="L36" s="306" t="s">
        <v>675</v>
      </c>
      <c r="M36" s="100"/>
    </row>
    <row r="37" spans="1:13" ht="18" customHeight="1">
      <c r="A37" s="105" t="s">
        <v>163</v>
      </c>
      <c r="B37" s="100">
        <v>210.044421</v>
      </c>
      <c r="C37" s="100">
        <v>252.77233899999999</v>
      </c>
      <c r="D37" s="100">
        <v>2136.9165950000001</v>
      </c>
      <c r="E37" s="100">
        <v>3443.7663710000002</v>
      </c>
      <c r="F37" s="100">
        <v>850.147604</v>
      </c>
      <c r="G37" s="100">
        <v>520.533276</v>
      </c>
      <c r="H37" s="100">
        <v>812.03123800000003</v>
      </c>
      <c r="I37" s="100">
        <v>1261.054253</v>
      </c>
      <c r="J37" s="100">
        <v>697.74102300000004</v>
      </c>
      <c r="K37" s="100">
        <v>749.94732399999998</v>
      </c>
      <c r="L37" s="306" t="s">
        <v>678</v>
      </c>
      <c r="M37" s="100"/>
    </row>
    <row r="38" spans="1:13" ht="18" customHeight="1">
      <c r="A38" s="105" t="s">
        <v>277</v>
      </c>
      <c r="B38" s="100">
        <v>2754.4849210000002</v>
      </c>
      <c r="C38" s="100">
        <v>2563.2317320000002</v>
      </c>
      <c r="D38" s="100">
        <v>2231.4270740000002</v>
      </c>
      <c r="E38" s="110">
        <v>2359.9578849999998</v>
      </c>
      <c r="F38" s="100">
        <v>507.99279200000001</v>
      </c>
      <c r="G38" s="100">
        <v>495.07706300000001</v>
      </c>
      <c r="H38" s="110">
        <v>596.71247600000004</v>
      </c>
      <c r="I38" s="110">
        <v>760.17555400000003</v>
      </c>
      <c r="J38" s="100">
        <v>746.91444300000001</v>
      </c>
      <c r="K38" s="100">
        <v>560.18676900000003</v>
      </c>
      <c r="L38" s="306" t="s">
        <v>688</v>
      </c>
      <c r="M38" s="110"/>
    </row>
    <row r="39" spans="1:13" ht="18" customHeight="1">
      <c r="A39" s="105" t="s">
        <v>162</v>
      </c>
      <c r="B39" s="100">
        <v>421.15367900000001</v>
      </c>
      <c r="C39" s="100">
        <v>436.936397</v>
      </c>
      <c r="D39" s="100">
        <v>2610.2242040000001</v>
      </c>
      <c r="E39" s="100">
        <v>878.81141500000001</v>
      </c>
      <c r="F39" s="100">
        <v>406.02443799999998</v>
      </c>
      <c r="G39" s="100">
        <v>184.562669</v>
      </c>
      <c r="H39" s="100">
        <v>77.826751999999999</v>
      </c>
      <c r="I39" s="100">
        <v>210.39755600000001</v>
      </c>
      <c r="J39" s="100">
        <v>177.06967299999999</v>
      </c>
      <c r="K39" s="100">
        <v>344.25132500000001</v>
      </c>
      <c r="L39" s="306" t="s">
        <v>681</v>
      </c>
      <c r="M39" s="100"/>
    </row>
    <row r="40" spans="1:13" ht="18" customHeight="1">
      <c r="A40" s="105" t="s">
        <v>166</v>
      </c>
      <c r="B40" s="100">
        <v>378.85873099999998</v>
      </c>
      <c r="C40" s="100">
        <v>731.33449599999994</v>
      </c>
      <c r="D40" s="100">
        <v>604.05046200000004</v>
      </c>
      <c r="E40" s="100">
        <v>437.93273199999999</v>
      </c>
      <c r="F40" s="100">
        <v>111.060194</v>
      </c>
      <c r="G40" s="100">
        <v>71.68665</v>
      </c>
      <c r="H40" s="100">
        <v>167.74400499999999</v>
      </c>
      <c r="I40" s="100">
        <v>87.441883000000004</v>
      </c>
      <c r="J40" s="100">
        <v>194.37687600000001</v>
      </c>
      <c r="K40" s="100">
        <v>209.21564000000001</v>
      </c>
      <c r="L40" s="306" t="s">
        <v>679</v>
      </c>
      <c r="M40" s="100"/>
    </row>
    <row r="41" spans="1:13" ht="18" customHeight="1">
      <c r="A41" s="105" t="s">
        <v>322</v>
      </c>
      <c r="B41" s="100">
        <v>362.89105000000001</v>
      </c>
      <c r="C41" s="100">
        <v>342.96259099999997</v>
      </c>
      <c r="D41" s="100">
        <v>306.21222999999998</v>
      </c>
      <c r="E41" s="100">
        <v>293.75290699999999</v>
      </c>
      <c r="F41" s="100">
        <v>45.521124</v>
      </c>
      <c r="G41" s="100">
        <v>90.268311999999995</v>
      </c>
      <c r="H41" s="100">
        <v>87.692001000000005</v>
      </c>
      <c r="I41" s="100">
        <v>70.271469999999994</v>
      </c>
      <c r="J41" s="100">
        <v>83.757080999999999</v>
      </c>
      <c r="K41" s="100">
        <v>74.924064999999999</v>
      </c>
      <c r="L41" s="306" t="s">
        <v>691</v>
      </c>
      <c r="M41" s="100"/>
    </row>
    <row r="42" spans="1:13" ht="18" customHeight="1">
      <c r="A42" s="105" t="s">
        <v>164</v>
      </c>
      <c r="B42" s="100">
        <v>106.800611</v>
      </c>
      <c r="C42" s="100">
        <v>96.575321000000002</v>
      </c>
      <c r="D42" s="100">
        <v>180.49172799999999</v>
      </c>
      <c r="E42" s="100">
        <v>937.11704199999997</v>
      </c>
      <c r="F42" s="100">
        <v>203.69493499999999</v>
      </c>
      <c r="G42" s="100">
        <v>104.927905</v>
      </c>
      <c r="H42" s="100">
        <v>156.19587799999999</v>
      </c>
      <c r="I42" s="100">
        <v>472.29832399999998</v>
      </c>
      <c r="J42" s="100">
        <v>163.52349799999999</v>
      </c>
      <c r="K42" s="100">
        <v>52.370148</v>
      </c>
      <c r="L42" s="306" t="s">
        <v>677</v>
      </c>
      <c r="M42" s="100"/>
    </row>
    <row r="43" spans="1:13" ht="18" customHeight="1">
      <c r="A43" s="105" t="s">
        <v>256</v>
      </c>
      <c r="B43" s="100">
        <v>550.77650600000004</v>
      </c>
      <c r="C43" s="100">
        <v>590.47917800000005</v>
      </c>
      <c r="D43" s="100">
        <v>385.18062300000003</v>
      </c>
      <c r="E43" s="100">
        <v>380.73415199999999</v>
      </c>
      <c r="F43" s="100">
        <v>74.090564000000001</v>
      </c>
      <c r="G43" s="100">
        <v>86.882306999999997</v>
      </c>
      <c r="H43" s="100">
        <v>109.05572100000001</v>
      </c>
      <c r="I43" s="100">
        <v>110.70556000000001</v>
      </c>
      <c r="J43" s="100">
        <v>74.231228999999999</v>
      </c>
      <c r="K43" s="100">
        <v>50.4328</v>
      </c>
      <c r="L43" s="306" t="s">
        <v>684</v>
      </c>
      <c r="M43" s="100"/>
    </row>
    <row r="44" spans="1:13" ht="18" customHeight="1">
      <c r="A44" s="105" t="s">
        <v>97</v>
      </c>
      <c r="B44" s="100">
        <v>12326.468308000009</v>
      </c>
      <c r="C44" s="100">
        <v>7012.1664920000012</v>
      </c>
      <c r="D44" s="100">
        <v>11179.557064999992</v>
      </c>
      <c r="E44" s="100">
        <v>6541.9492719999953</v>
      </c>
      <c r="F44" s="100">
        <v>3552.3836549999996</v>
      </c>
      <c r="G44" s="100">
        <v>980.5289479999999</v>
      </c>
      <c r="H44" s="100">
        <v>593.25222700000029</v>
      </c>
      <c r="I44" s="100">
        <v>1415.7844420000013</v>
      </c>
      <c r="J44" s="100">
        <v>1985.759217</v>
      </c>
      <c r="K44" s="100">
        <v>1642.5794689999991</v>
      </c>
      <c r="L44" s="306" t="s">
        <v>521</v>
      </c>
      <c r="M44" s="100"/>
    </row>
    <row r="45" spans="1:13" s="93" customFormat="1" ht="18" customHeight="1">
      <c r="A45" s="111" t="s">
        <v>150</v>
      </c>
      <c r="B45" s="112">
        <f>SUM(B34:B44)</f>
        <v>25315.93519800001</v>
      </c>
      <c r="C45" s="112">
        <f>SUM(C34:C44)</f>
        <v>18825.799633999999</v>
      </c>
      <c r="D45" s="112">
        <f>SUM(D34:D44)</f>
        <v>24759.243128999995</v>
      </c>
      <c r="E45" s="112">
        <f>SUM(F45:I45)</f>
        <v>21771.133588000001</v>
      </c>
      <c r="F45" s="112">
        <f t="shared" ref="F45:K45" si="3">SUM(F34:F44)</f>
        <v>7158.4814050000004</v>
      </c>
      <c r="G45" s="112">
        <f t="shared" si="3"/>
        <v>3967.9313339999999</v>
      </c>
      <c r="H45" s="112">
        <f t="shared" si="3"/>
        <v>4479.1022840000005</v>
      </c>
      <c r="I45" s="112">
        <f t="shared" si="3"/>
        <v>6165.6185650000016</v>
      </c>
      <c r="J45" s="112">
        <f t="shared" si="3"/>
        <v>5589.302522</v>
      </c>
      <c r="K45" s="112">
        <f t="shared" si="3"/>
        <v>6706.769874999999</v>
      </c>
      <c r="L45" s="112" t="s">
        <v>662</v>
      </c>
      <c r="M45" s="92"/>
    </row>
    <row r="46" spans="1:13">
      <c r="A46" s="395" t="s">
        <v>127</v>
      </c>
      <c r="B46" s="395"/>
      <c r="C46" s="326"/>
      <c r="D46" s="326"/>
      <c r="E46" s="77"/>
      <c r="F46" s="77"/>
      <c r="J46" s="77"/>
      <c r="L46" s="301" t="s">
        <v>634</v>
      </c>
      <c r="M46" s="301"/>
    </row>
    <row r="47" spans="1:13">
      <c r="A47" s="140" t="s">
        <v>120</v>
      </c>
      <c r="L47" s="305" t="s">
        <v>431</v>
      </c>
    </row>
    <row r="90" spans="2:13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309"/>
      <c r="M90" s="141"/>
    </row>
    <row r="91" spans="2:13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309"/>
      <c r="M91" s="141"/>
    </row>
    <row r="92" spans="2:13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309"/>
      <c r="M92" s="141"/>
    </row>
    <row r="93" spans="2:13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309"/>
      <c r="M93" s="141"/>
    </row>
    <row r="94" spans="2:13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309"/>
      <c r="M94" s="141"/>
    </row>
    <row r="95" spans="2:13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309"/>
      <c r="M95" s="141"/>
    </row>
    <row r="96" spans="2:13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309"/>
      <c r="M96" s="141"/>
    </row>
    <row r="97" spans="2:13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309"/>
      <c r="M97" s="141"/>
    </row>
    <row r="98" spans="2:13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309"/>
      <c r="M98" s="141"/>
    </row>
    <row r="99" spans="2:13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309"/>
      <c r="M99" s="141"/>
    </row>
    <row r="100" spans="2:13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309"/>
      <c r="M100" s="141"/>
    </row>
    <row r="101" spans="2:13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309"/>
      <c r="M101" s="141"/>
    </row>
    <row r="102" spans="2:13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309"/>
      <c r="M102" s="141"/>
    </row>
    <row r="103" spans="2:13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309"/>
      <c r="M103" s="141"/>
    </row>
    <row r="104" spans="2:13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309"/>
      <c r="M104" s="141"/>
    </row>
    <row r="105" spans="2:13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309"/>
      <c r="M105" s="141"/>
    </row>
    <row r="106" spans="2:13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309"/>
      <c r="M106" s="141"/>
    </row>
    <row r="107" spans="2:13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309"/>
      <c r="M107" s="141"/>
    </row>
    <row r="108" spans="2:13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309"/>
      <c r="M108" s="141"/>
    </row>
    <row r="109" spans="2:13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309"/>
      <c r="M109" s="141"/>
    </row>
    <row r="110" spans="2:13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309"/>
      <c r="M110" s="141"/>
    </row>
    <row r="111" spans="2:13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309"/>
      <c r="M111" s="141"/>
    </row>
    <row r="112" spans="2:13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309"/>
      <c r="M112" s="141"/>
    </row>
    <row r="113" spans="2:13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309"/>
      <c r="M113" s="141"/>
    </row>
    <row r="114" spans="2:13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309"/>
      <c r="M114" s="141"/>
    </row>
    <row r="115" spans="2:13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309"/>
      <c r="M115" s="141"/>
    </row>
    <row r="116" spans="2:13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309"/>
      <c r="M116" s="141"/>
    </row>
    <row r="117" spans="2:13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309"/>
      <c r="M117" s="141"/>
    </row>
    <row r="118" spans="2:13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309"/>
      <c r="M118" s="141"/>
    </row>
    <row r="119" spans="2:13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309"/>
      <c r="M119" s="141"/>
    </row>
    <row r="120" spans="2:13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309"/>
      <c r="M120" s="141"/>
    </row>
    <row r="121" spans="2:13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309"/>
      <c r="M121" s="141"/>
    </row>
    <row r="122" spans="2:13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309"/>
      <c r="M122" s="141"/>
    </row>
    <row r="123" spans="2:13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309"/>
      <c r="M123" s="141"/>
    </row>
    <row r="124" spans="2:13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309"/>
      <c r="M124" s="141"/>
    </row>
    <row r="125" spans="2:13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309"/>
      <c r="M125" s="141"/>
    </row>
    <row r="126" spans="2:13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309"/>
      <c r="M126" s="141"/>
    </row>
    <row r="127" spans="2:13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309"/>
      <c r="M127" s="141"/>
    </row>
    <row r="128" spans="2:13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309"/>
      <c r="M128" s="141"/>
    </row>
    <row r="129" spans="2:13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309"/>
      <c r="M129" s="141"/>
    </row>
  </sheetData>
  <mergeCells count="12">
    <mergeCell ref="L4:L5"/>
    <mergeCell ref="A46:B46"/>
    <mergeCell ref="A1:L1"/>
    <mergeCell ref="M1:P1"/>
    <mergeCell ref="A2:L2"/>
    <mergeCell ref="A4:A5"/>
    <mergeCell ref="B4:B5"/>
    <mergeCell ref="C4:C5"/>
    <mergeCell ref="D4:D5"/>
    <mergeCell ref="E4:E5"/>
    <mergeCell ref="F4:I4"/>
    <mergeCell ref="J4:K4"/>
  </mergeCells>
  <hyperlinks>
    <hyperlink ref="K3" location="Content!A1" display="contents"/>
  </hyperlink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rightToLeft="1" view="pageBreakPreview" zoomScale="115" zoomScaleNormal="100" zoomScaleSheetLayoutView="115" workbookViewId="0">
      <selection activeCell="A3" sqref="A3"/>
    </sheetView>
  </sheetViews>
  <sheetFormatPr defaultColWidth="9" defaultRowHeight="15"/>
  <cols>
    <col min="1" max="1" width="31" style="147" customWidth="1"/>
    <col min="2" max="11" width="9" style="147"/>
    <col min="12" max="12" width="28.140625" style="147" customWidth="1"/>
    <col min="13" max="16384" width="9" style="147"/>
  </cols>
  <sheetData>
    <row r="1" spans="1:13">
      <c r="A1" s="348" t="s">
        <v>602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>
      <c r="A2" s="349" t="s">
        <v>416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3">
      <c r="A3" s="18" t="s">
        <v>121</v>
      </c>
      <c r="E3" s="13"/>
      <c r="K3" s="13" t="s">
        <v>89</v>
      </c>
      <c r="L3" s="217" t="s">
        <v>417</v>
      </c>
    </row>
    <row r="4" spans="1:13">
      <c r="A4" s="350" t="s">
        <v>7</v>
      </c>
      <c r="B4" s="351">
        <v>2014</v>
      </c>
      <c r="C4" s="351">
        <v>2015</v>
      </c>
      <c r="D4" s="351">
        <v>2016</v>
      </c>
      <c r="E4" s="351" t="s">
        <v>315</v>
      </c>
      <c r="F4" s="352" t="s">
        <v>315</v>
      </c>
      <c r="G4" s="352"/>
      <c r="H4" s="352"/>
      <c r="I4" s="352"/>
      <c r="J4" s="351" t="s">
        <v>321</v>
      </c>
      <c r="K4" s="351"/>
      <c r="L4" s="353" t="s">
        <v>343</v>
      </c>
    </row>
    <row r="5" spans="1:13" ht="25.5">
      <c r="A5" s="350"/>
      <c r="B5" s="351"/>
      <c r="C5" s="351"/>
      <c r="D5" s="351"/>
      <c r="E5" s="351"/>
      <c r="F5" s="300" t="s">
        <v>627</v>
      </c>
      <c r="G5" s="300" t="s">
        <v>628</v>
      </c>
      <c r="H5" s="300" t="s">
        <v>629</v>
      </c>
      <c r="I5" s="300" t="s">
        <v>630</v>
      </c>
      <c r="J5" s="300" t="s">
        <v>627</v>
      </c>
      <c r="K5" s="300" t="s">
        <v>628</v>
      </c>
      <c r="L5" s="353"/>
    </row>
    <row r="6" spans="1:13" ht="15" customHeight="1">
      <c r="A6" s="67" t="s">
        <v>191</v>
      </c>
      <c r="B6" s="69"/>
      <c r="C6" s="69"/>
      <c r="D6" s="69"/>
      <c r="E6" s="69"/>
      <c r="F6" s="69"/>
      <c r="G6" s="67"/>
      <c r="L6" s="218" t="s">
        <v>418</v>
      </c>
    </row>
    <row r="7" spans="1:13">
      <c r="A7" s="22" t="s">
        <v>419</v>
      </c>
      <c r="B7" s="41">
        <v>843142.85059084091</v>
      </c>
      <c r="C7" s="41">
        <v>653061.05939675146</v>
      </c>
      <c r="D7" s="41">
        <v>626800.66767838271</v>
      </c>
      <c r="E7" s="41">
        <v>691636.49256841419</v>
      </c>
      <c r="F7" s="41">
        <v>170511.34256593778</v>
      </c>
      <c r="G7" s="41">
        <v>167016.32269553503</v>
      </c>
      <c r="H7" s="41">
        <v>170797.94711960986</v>
      </c>
      <c r="I7" s="41">
        <v>183310.88018733141</v>
      </c>
      <c r="J7" s="14">
        <v>186946.6222861436</v>
      </c>
      <c r="K7" s="14">
        <v>194632.43196806844</v>
      </c>
      <c r="L7" s="219" t="s">
        <v>420</v>
      </c>
      <c r="M7" s="14"/>
    </row>
    <row r="8" spans="1:13">
      <c r="A8" s="22" t="s">
        <v>421</v>
      </c>
      <c r="B8" s="41">
        <v>61331.227763322691</v>
      </c>
      <c r="C8" s="41">
        <v>68555.324729384607</v>
      </c>
      <c r="D8" s="14">
        <v>73244.474269714672</v>
      </c>
      <c r="E8" s="14">
        <v>75010.065464510742</v>
      </c>
      <c r="F8" s="14">
        <v>18590.564004224998</v>
      </c>
      <c r="G8" s="14">
        <v>18498.95827133799</v>
      </c>
      <c r="H8" s="14">
        <v>18823.366400374602</v>
      </c>
      <c r="I8" s="14">
        <v>19097.17678857315</v>
      </c>
      <c r="J8" s="14">
        <v>19252.356382693335</v>
      </c>
      <c r="K8" s="14">
        <v>20623.367895967527</v>
      </c>
      <c r="L8" s="219" t="s">
        <v>422</v>
      </c>
    </row>
    <row r="9" spans="1:13">
      <c r="A9" s="22" t="s">
        <v>423</v>
      </c>
      <c r="B9" s="41">
        <v>51619.514796123825</v>
      </c>
      <c r="C9" s="41">
        <v>52383.370389372882</v>
      </c>
      <c r="D9" s="14">
        <v>55308.858973556518</v>
      </c>
      <c r="E9" s="14">
        <v>60574.301922234299</v>
      </c>
      <c r="F9" s="14">
        <v>14705.258305969151</v>
      </c>
      <c r="G9" s="14">
        <v>14915.040982028497</v>
      </c>
      <c r="H9" s="14">
        <v>14942.714577165194</v>
      </c>
      <c r="I9" s="14">
        <v>16011.288057071451</v>
      </c>
      <c r="J9" s="14">
        <v>16031.525755932244</v>
      </c>
      <c r="K9" s="14">
        <v>16051.789034524891</v>
      </c>
      <c r="L9" s="219" t="s">
        <v>424</v>
      </c>
    </row>
    <row r="10" spans="1:13">
      <c r="A10" s="22" t="s">
        <v>425</v>
      </c>
      <c r="B10" s="41">
        <v>4052.0570376061132</v>
      </c>
      <c r="C10" s="41">
        <v>4501.6622307865191</v>
      </c>
      <c r="D10" s="14">
        <v>5041.9929727505396</v>
      </c>
      <c r="E10" s="14">
        <v>5248.7146846333117</v>
      </c>
      <c r="F10" s="14">
        <v>1323.3381383164347</v>
      </c>
      <c r="G10" s="14">
        <v>1321.3415841574447</v>
      </c>
      <c r="H10" s="14">
        <v>1309.4800076351555</v>
      </c>
      <c r="I10" s="14">
        <v>1294.5549545242764</v>
      </c>
      <c r="J10" s="14">
        <v>1348.681301906171</v>
      </c>
      <c r="K10" s="14">
        <v>1366.3112710974619</v>
      </c>
      <c r="L10" s="219" t="s">
        <v>426</v>
      </c>
    </row>
    <row r="11" spans="1:13">
      <c r="A11" s="154" t="s">
        <v>192</v>
      </c>
      <c r="B11" s="221">
        <f>SUM(B7:B10)</f>
        <v>960145.65018789354</v>
      </c>
      <c r="C11" s="221">
        <f t="shared" ref="C11:I11" si="0">SUM(C7:C10)</f>
        <v>778501.41674629552</v>
      </c>
      <c r="D11" s="221">
        <f t="shared" si="0"/>
        <v>760395.9938944045</v>
      </c>
      <c r="E11" s="221">
        <f t="shared" si="0"/>
        <v>832469.57463979255</v>
      </c>
      <c r="F11" s="221">
        <f t="shared" si="0"/>
        <v>205130.50301444836</v>
      </c>
      <c r="G11" s="221">
        <f t="shared" si="0"/>
        <v>201751.66353305895</v>
      </c>
      <c r="H11" s="221">
        <f t="shared" si="0"/>
        <v>205873.50810478482</v>
      </c>
      <c r="I11" s="221">
        <f t="shared" si="0"/>
        <v>219713.89998750028</v>
      </c>
      <c r="J11" s="222">
        <v>223579.18572667535</v>
      </c>
      <c r="K11" s="222">
        <v>232673.90016965833</v>
      </c>
      <c r="L11" s="220" t="s">
        <v>427</v>
      </c>
    </row>
    <row r="12" spans="1:13" ht="15" customHeight="1">
      <c r="A12" s="67" t="s">
        <v>428</v>
      </c>
      <c r="B12" s="69"/>
      <c r="C12" s="69"/>
      <c r="D12" s="69"/>
      <c r="E12" s="69"/>
      <c r="F12" s="69"/>
      <c r="G12" s="67"/>
      <c r="H12" s="67"/>
      <c r="I12" s="69"/>
      <c r="L12" s="218" t="s">
        <v>429</v>
      </c>
    </row>
    <row r="13" spans="1:13">
      <c r="A13" s="22" t="s">
        <v>419</v>
      </c>
      <c r="B13" s="41">
        <v>652326.00647960498</v>
      </c>
      <c r="C13" s="41">
        <v>683007.31168380228</v>
      </c>
      <c r="D13" s="41">
        <v>698795.26008476398</v>
      </c>
      <c r="E13" s="41">
        <v>690305.61595248629</v>
      </c>
      <c r="F13" s="41">
        <v>173383.47112297773</v>
      </c>
      <c r="G13" s="41">
        <v>172613.67480930049</v>
      </c>
      <c r="H13" s="41">
        <v>171727.19653587762</v>
      </c>
      <c r="I13" s="41">
        <v>172581.27348433039</v>
      </c>
      <c r="J13" s="14">
        <v>172537.69127543014</v>
      </c>
      <c r="K13" s="14">
        <v>173615.33201878206</v>
      </c>
      <c r="L13" s="219" t="s">
        <v>420</v>
      </c>
    </row>
    <row r="14" spans="1:13">
      <c r="A14" s="22" t="s">
        <v>421</v>
      </c>
      <c r="B14" s="41">
        <v>48598.437213409423</v>
      </c>
      <c r="C14" s="41">
        <v>53492.591676404729</v>
      </c>
      <c r="D14" s="14">
        <v>55948.569339152782</v>
      </c>
      <c r="E14" s="14">
        <v>57784.319885677796</v>
      </c>
      <c r="F14" s="14">
        <v>14073.876668108011</v>
      </c>
      <c r="G14" s="14">
        <v>14299.782155922905</v>
      </c>
      <c r="H14" s="14">
        <v>14703.415559530669</v>
      </c>
      <c r="I14" s="14">
        <v>14707.245502116206</v>
      </c>
      <c r="J14" s="14">
        <v>14697.551207339835</v>
      </c>
      <c r="K14" s="14">
        <v>15887.794875208216</v>
      </c>
      <c r="L14" s="219" t="s">
        <v>422</v>
      </c>
    </row>
    <row r="15" spans="1:13">
      <c r="A15" s="22" t="s">
        <v>423</v>
      </c>
      <c r="B15" s="41">
        <v>29747.587273309662</v>
      </c>
      <c r="C15" s="41">
        <v>30174.7525284406</v>
      </c>
      <c r="D15" s="14">
        <v>31283.291274636038</v>
      </c>
      <c r="E15" s="14">
        <v>33721.461518077638</v>
      </c>
      <c r="F15" s="14">
        <v>8203.2526542697287</v>
      </c>
      <c r="G15" s="14">
        <v>8313.3881281808754</v>
      </c>
      <c r="H15" s="14">
        <v>8327.1215332684678</v>
      </c>
      <c r="I15" s="14">
        <v>8877.6992023585699</v>
      </c>
      <c r="J15" s="14">
        <v>8630.6302648534584</v>
      </c>
      <c r="K15" s="14">
        <v>8693.0830451410511</v>
      </c>
      <c r="L15" s="219" t="s">
        <v>424</v>
      </c>
    </row>
    <row r="16" spans="1:13">
      <c r="A16" s="22" t="s">
        <v>425</v>
      </c>
      <c r="B16" s="41">
        <v>3152.7372541936415</v>
      </c>
      <c r="C16" s="41">
        <v>3336.4253488312784</v>
      </c>
      <c r="D16" s="14">
        <v>3688.528539936739</v>
      </c>
      <c r="E16" s="14">
        <v>3779.2368405729503</v>
      </c>
      <c r="F16" s="14">
        <v>956.12582553276718</v>
      </c>
      <c r="G16" s="14">
        <v>951.6544201465739</v>
      </c>
      <c r="H16" s="14">
        <v>941.01418349289679</v>
      </c>
      <c r="I16" s="14">
        <v>930.4424114007129</v>
      </c>
      <c r="J16" s="14">
        <v>966.57756271020617</v>
      </c>
      <c r="K16" s="14">
        <v>976.71215225479364</v>
      </c>
      <c r="L16" s="219" t="s">
        <v>426</v>
      </c>
    </row>
    <row r="17" spans="1:12">
      <c r="A17" s="111" t="s">
        <v>192</v>
      </c>
      <c r="B17" s="221">
        <f>SUM(B13:B16)</f>
        <v>733824.76822051778</v>
      </c>
      <c r="C17" s="221">
        <f t="shared" ref="C17:I17" si="1">SUM(C13:C16)</f>
        <v>770011.08123747876</v>
      </c>
      <c r="D17" s="221">
        <f t="shared" si="1"/>
        <v>789715.64923848957</v>
      </c>
      <c r="E17" s="221">
        <f t="shared" si="1"/>
        <v>785590.63419681462</v>
      </c>
      <c r="F17" s="221">
        <f t="shared" si="1"/>
        <v>196616.72627088823</v>
      </c>
      <c r="G17" s="221">
        <f t="shared" si="1"/>
        <v>196178.49951355084</v>
      </c>
      <c r="H17" s="221">
        <f t="shared" si="1"/>
        <v>195698.74781216966</v>
      </c>
      <c r="I17" s="221">
        <f t="shared" si="1"/>
        <v>197096.66060020591</v>
      </c>
      <c r="J17" s="222">
        <v>196832.45031033366</v>
      </c>
      <c r="K17" s="222">
        <v>199172.92209138611</v>
      </c>
      <c r="L17" s="220" t="s">
        <v>427</v>
      </c>
    </row>
    <row r="18" spans="1:12">
      <c r="A18" s="326" t="s">
        <v>151</v>
      </c>
      <c r="L18" s="223" t="s">
        <v>430</v>
      </c>
    </row>
    <row r="19" spans="1:12">
      <c r="A19" s="17" t="s">
        <v>120</v>
      </c>
      <c r="L19" s="224" t="s">
        <v>431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scale="8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41.140625" style="78" customWidth="1"/>
    <col min="2" max="5" width="11.140625" style="78" customWidth="1"/>
    <col min="6" max="11" width="9.85546875" style="78" customWidth="1"/>
    <col min="12" max="12" width="38.42578125" style="293" customWidth="1"/>
    <col min="13" max="16384" width="9.140625" style="78"/>
  </cols>
  <sheetData>
    <row r="1" spans="1:12">
      <c r="A1" s="349" t="s">
        <v>692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 ht="18" customHeight="1">
      <c r="A2" s="349" t="s">
        <v>693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>
      <c r="A3" s="88" t="s">
        <v>121</v>
      </c>
      <c r="B3" s="95"/>
      <c r="C3" s="95"/>
      <c r="D3" s="95"/>
      <c r="K3" s="90" t="s">
        <v>89</v>
      </c>
      <c r="L3" s="299" t="s">
        <v>417</v>
      </c>
    </row>
    <row r="4" spans="1:12">
      <c r="A4" s="399" t="s">
        <v>7</v>
      </c>
      <c r="B4" s="396">
        <v>2014</v>
      </c>
      <c r="C4" s="396">
        <v>2015</v>
      </c>
      <c r="D4" s="396">
        <v>2016</v>
      </c>
      <c r="E4" s="396">
        <v>2017</v>
      </c>
      <c r="F4" s="396">
        <v>2017</v>
      </c>
      <c r="G4" s="396"/>
      <c r="H4" s="396"/>
      <c r="I4" s="396"/>
      <c r="J4" s="396" t="s">
        <v>626</v>
      </c>
      <c r="K4" s="396"/>
      <c r="L4" s="401" t="s">
        <v>343</v>
      </c>
    </row>
    <row r="5" spans="1:12" ht="25.5">
      <c r="A5" s="400"/>
      <c r="B5" s="396"/>
      <c r="C5" s="396"/>
      <c r="D5" s="396"/>
      <c r="E5" s="396"/>
      <c r="F5" s="300" t="s">
        <v>627</v>
      </c>
      <c r="G5" s="300" t="s">
        <v>628</v>
      </c>
      <c r="H5" s="300" t="s">
        <v>629</v>
      </c>
      <c r="I5" s="300" t="s">
        <v>630</v>
      </c>
      <c r="J5" s="300" t="s">
        <v>627</v>
      </c>
      <c r="K5" s="300" t="s">
        <v>628</v>
      </c>
      <c r="L5" s="401"/>
    </row>
    <row r="6" spans="1:12" s="93" customFormat="1" ht="18" customHeight="1">
      <c r="A6" s="96" t="s">
        <v>24</v>
      </c>
      <c r="B6" s="97">
        <f>SUM(B15,B24,B33)</f>
        <v>152255.53903399999</v>
      </c>
      <c r="C6" s="97">
        <f>SUM(C15,C24,C33)</f>
        <v>168956.25346100001</v>
      </c>
      <c r="D6" s="97">
        <f>SUM(D15,D24,D33)</f>
        <v>170604.452918</v>
      </c>
      <c r="E6" s="97">
        <f>SUM(F6:I6)</f>
        <v>156238.07164400001</v>
      </c>
      <c r="F6" s="97">
        <f t="shared" ref="F6:K6" si="0">SUM(F15,F24,F33)</f>
        <v>43893.306098999994</v>
      </c>
      <c r="G6" s="97">
        <f t="shared" si="0"/>
        <v>36571.824719000004</v>
      </c>
      <c r="H6" s="97">
        <f t="shared" si="0"/>
        <v>35643.413216999994</v>
      </c>
      <c r="I6" s="97">
        <f t="shared" si="0"/>
        <v>40129.527608999997</v>
      </c>
      <c r="J6" s="97">
        <f t="shared" si="0"/>
        <v>37918.341367000001</v>
      </c>
      <c r="K6" s="97">
        <f t="shared" si="0"/>
        <v>42150.101339999994</v>
      </c>
      <c r="L6" s="302" t="s">
        <v>338</v>
      </c>
    </row>
    <row r="7" spans="1:12" s="98" customFormat="1" ht="18" customHeight="1">
      <c r="A7" s="213" t="s">
        <v>124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303" t="s">
        <v>631</v>
      </c>
    </row>
    <row r="8" spans="1:12" ht="18" customHeight="1">
      <c r="A8" s="8" t="s">
        <v>168</v>
      </c>
      <c r="B8" s="100">
        <v>6560.6674409999996</v>
      </c>
      <c r="C8" s="100">
        <v>6732.828458</v>
      </c>
      <c r="D8" s="100">
        <v>6340.9549889999998</v>
      </c>
      <c r="E8" s="100">
        <f t="shared" ref="E8:E15" si="1">SUM(F8:I8)</f>
        <v>6239.6260080000002</v>
      </c>
      <c r="F8" s="100">
        <v>1514.2666409999999</v>
      </c>
      <c r="G8" s="100">
        <v>1633.588749</v>
      </c>
      <c r="H8" s="100">
        <v>1444.71208</v>
      </c>
      <c r="I8" s="100">
        <v>1647.058538</v>
      </c>
      <c r="J8" s="100">
        <v>1605.0311360000001</v>
      </c>
      <c r="K8" s="100">
        <v>1717.400762</v>
      </c>
      <c r="L8" s="304" t="s">
        <v>502</v>
      </c>
    </row>
    <row r="9" spans="1:12" ht="18" customHeight="1">
      <c r="A9" s="113" t="s">
        <v>169</v>
      </c>
      <c r="B9" s="100">
        <v>41934.035536000003</v>
      </c>
      <c r="C9" s="100">
        <v>42079.192720999999</v>
      </c>
      <c r="D9" s="100">
        <v>41488.691419000002</v>
      </c>
      <c r="E9" s="100">
        <f t="shared" si="1"/>
        <v>41239.102393000001</v>
      </c>
      <c r="F9" s="100">
        <v>11325.745542000001</v>
      </c>
      <c r="G9" s="100">
        <v>10022.551798</v>
      </c>
      <c r="H9" s="100">
        <v>9736.2257339999996</v>
      </c>
      <c r="I9" s="100">
        <v>10154.579319</v>
      </c>
      <c r="J9" s="100">
        <v>10404.870997</v>
      </c>
      <c r="K9" s="100">
        <v>11361.208068</v>
      </c>
      <c r="L9" s="304" t="s">
        <v>694</v>
      </c>
    </row>
    <row r="10" spans="1:12">
      <c r="A10" s="8" t="s">
        <v>170</v>
      </c>
      <c r="B10" s="100">
        <v>779.52868699999999</v>
      </c>
      <c r="C10" s="100">
        <v>530.51671899999997</v>
      </c>
      <c r="D10" s="100">
        <v>460.12236899999999</v>
      </c>
      <c r="E10" s="100">
        <f t="shared" si="1"/>
        <v>461.240836</v>
      </c>
      <c r="F10" s="100">
        <v>114.406937</v>
      </c>
      <c r="G10" s="100">
        <v>107.952989</v>
      </c>
      <c r="H10" s="100">
        <v>111.199685</v>
      </c>
      <c r="I10" s="100">
        <v>127.681225</v>
      </c>
      <c r="J10" s="100">
        <v>148.24334899999999</v>
      </c>
      <c r="K10" s="100">
        <v>126.587875</v>
      </c>
      <c r="L10" s="304" t="s">
        <v>695</v>
      </c>
    </row>
    <row r="11" spans="1:12" ht="28.5" customHeight="1">
      <c r="A11" s="8" t="s">
        <v>171</v>
      </c>
      <c r="B11" s="100">
        <v>23538.763728999998</v>
      </c>
      <c r="C11" s="100">
        <v>32860.400462999998</v>
      </c>
      <c r="D11" s="100">
        <v>29225.225269999999</v>
      </c>
      <c r="E11" s="100">
        <f t="shared" si="1"/>
        <v>22711.560121000002</v>
      </c>
      <c r="F11" s="100">
        <v>7247.1879580000004</v>
      </c>
      <c r="G11" s="100">
        <v>5428.5950400000002</v>
      </c>
      <c r="H11" s="100">
        <v>5050.4510989999999</v>
      </c>
      <c r="I11" s="100">
        <v>4985.326024</v>
      </c>
      <c r="J11" s="100">
        <v>4567.5296920000001</v>
      </c>
      <c r="K11" s="100">
        <v>5028.2268119999999</v>
      </c>
      <c r="L11" s="304" t="s">
        <v>696</v>
      </c>
    </row>
    <row r="12" spans="1:12" ht="25.5">
      <c r="A12" s="8" t="s">
        <v>172</v>
      </c>
      <c r="B12" s="100">
        <v>28581.049806999999</v>
      </c>
      <c r="C12" s="100">
        <v>29080.453844</v>
      </c>
      <c r="D12" s="100">
        <v>34365.163438000003</v>
      </c>
      <c r="E12" s="100">
        <f t="shared" si="1"/>
        <v>33266.313805999998</v>
      </c>
      <c r="F12" s="100">
        <v>9350.7903139999999</v>
      </c>
      <c r="G12" s="100">
        <v>8290.9764689999993</v>
      </c>
      <c r="H12" s="100">
        <v>7016.6590459999998</v>
      </c>
      <c r="I12" s="100">
        <v>8607.8879770000003</v>
      </c>
      <c r="J12" s="100">
        <v>7921.9278190000005</v>
      </c>
      <c r="K12" s="100">
        <v>8745.3330160000005</v>
      </c>
      <c r="L12" s="304" t="s">
        <v>697</v>
      </c>
    </row>
    <row r="13" spans="1:12" ht="18" customHeight="1">
      <c r="A13" s="8" t="s">
        <v>173</v>
      </c>
      <c r="B13" s="100">
        <v>6180.4470359999996</v>
      </c>
      <c r="C13" s="100">
        <v>7727.0852430000004</v>
      </c>
      <c r="D13" s="100">
        <v>5759.8077389999999</v>
      </c>
      <c r="E13" s="100">
        <f t="shared" si="1"/>
        <v>7455.7545439999994</v>
      </c>
      <c r="F13" s="100">
        <v>1250.107968</v>
      </c>
      <c r="G13" s="100">
        <v>1817.144632</v>
      </c>
      <c r="H13" s="100">
        <v>2515.1093959999998</v>
      </c>
      <c r="I13" s="100">
        <v>1873.392548</v>
      </c>
      <c r="J13" s="100">
        <v>1665.922644</v>
      </c>
      <c r="K13" s="100">
        <v>3338.8209780000002</v>
      </c>
      <c r="L13" s="304" t="s">
        <v>698</v>
      </c>
    </row>
    <row r="14" spans="1:12" ht="18" customHeight="1">
      <c r="A14" s="8" t="s">
        <v>174</v>
      </c>
      <c r="B14" s="100">
        <v>401.50822599999998</v>
      </c>
      <c r="C14" s="100">
        <v>317.21185300000002</v>
      </c>
      <c r="D14" s="100">
        <v>176.56729100000001</v>
      </c>
      <c r="E14" s="100">
        <f t="shared" si="1"/>
        <v>746.81144400000005</v>
      </c>
      <c r="F14" s="100">
        <v>234.74748199999999</v>
      </c>
      <c r="G14" s="100">
        <v>87.597251</v>
      </c>
      <c r="H14" s="100">
        <v>282.43618600000002</v>
      </c>
      <c r="I14" s="100">
        <v>142.03052500000001</v>
      </c>
      <c r="J14" s="100">
        <v>30.875757</v>
      </c>
      <c r="K14" s="100">
        <v>28.428363999999998</v>
      </c>
      <c r="L14" s="304" t="s">
        <v>699</v>
      </c>
    </row>
    <row r="15" spans="1:12" s="93" customFormat="1" ht="18" customHeight="1">
      <c r="A15" s="107" t="s">
        <v>148</v>
      </c>
      <c r="B15" s="97">
        <f>SUM(B8:B14)</f>
        <v>107976.000462</v>
      </c>
      <c r="C15" s="97">
        <f>SUM(C8:C14)</f>
        <v>119327.68930100001</v>
      </c>
      <c r="D15" s="97">
        <f>SUM(D8:D14)</f>
        <v>117816.532515</v>
      </c>
      <c r="E15" s="97">
        <f t="shared" si="1"/>
        <v>112120.40915199999</v>
      </c>
      <c r="F15" s="97">
        <f t="shared" ref="F15:K15" si="2">SUM(F8:F14)</f>
        <v>31037.252841999998</v>
      </c>
      <c r="G15" s="97">
        <f t="shared" si="2"/>
        <v>27388.406928</v>
      </c>
      <c r="H15" s="97">
        <f t="shared" si="2"/>
        <v>26156.793225999998</v>
      </c>
      <c r="I15" s="97">
        <f t="shared" si="2"/>
        <v>27537.956156</v>
      </c>
      <c r="J15" s="97">
        <f t="shared" si="2"/>
        <v>26344.401394</v>
      </c>
      <c r="K15" s="97">
        <f t="shared" si="2"/>
        <v>30346.005874999999</v>
      </c>
      <c r="L15" s="302" t="s">
        <v>659</v>
      </c>
    </row>
    <row r="16" spans="1:12" s="98" customFormat="1" ht="18" customHeight="1">
      <c r="A16" s="213" t="s">
        <v>125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303" t="s">
        <v>632</v>
      </c>
    </row>
    <row r="17" spans="1:12" ht="18" customHeight="1">
      <c r="A17" s="8" t="s">
        <v>168</v>
      </c>
      <c r="B17" s="100">
        <v>646.58255199999996</v>
      </c>
      <c r="C17" s="100">
        <v>1595.638436</v>
      </c>
      <c r="D17" s="100">
        <v>1328.8307</v>
      </c>
      <c r="E17" s="100">
        <f t="shared" ref="E17:E24" si="3">SUM(F17:I17)</f>
        <v>955.88010799999995</v>
      </c>
      <c r="F17" s="100">
        <v>280.59178300000002</v>
      </c>
      <c r="G17" s="100">
        <v>297.97868499999998</v>
      </c>
      <c r="H17" s="100">
        <v>178.852903</v>
      </c>
      <c r="I17" s="100">
        <v>198.456737</v>
      </c>
      <c r="J17" s="100">
        <v>262.50638400000003</v>
      </c>
      <c r="K17" s="100">
        <v>253.27577700000001</v>
      </c>
      <c r="L17" s="304" t="s">
        <v>502</v>
      </c>
    </row>
    <row r="18" spans="1:12" ht="18" customHeight="1">
      <c r="A18" s="113" t="s">
        <v>169</v>
      </c>
      <c r="B18" s="100">
        <v>16636.279047</v>
      </c>
      <c r="C18" s="100">
        <v>27223.761757</v>
      </c>
      <c r="D18" s="100">
        <v>24839.240156</v>
      </c>
      <c r="E18" s="100">
        <f t="shared" si="3"/>
        <v>20188.563666999999</v>
      </c>
      <c r="F18" s="100">
        <v>5142.2857770000001</v>
      </c>
      <c r="G18" s="100">
        <v>4567.2240959999999</v>
      </c>
      <c r="H18" s="100">
        <v>4566.2437389999996</v>
      </c>
      <c r="I18" s="100">
        <v>5912.8100549999999</v>
      </c>
      <c r="J18" s="100">
        <v>5397.7735720000001</v>
      </c>
      <c r="K18" s="100">
        <v>4512.8398729999999</v>
      </c>
      <c r="L18" s="304" t="s">
        <v>694</v>
      </c>
    </row>
    <row r="19" spans="1:12" ht="18" customHeight="1">
      <c r="A19" s="8" t="s">
        <v>170</v>
      </c>
      <c r="B19" s="100">
        <v>35.170960999999998</v>
      </c>
      <c r="C19" s="100">
        <v>38.022818999999998</v>
      </c>
      <c r="D19" s="100">
        <v>31.612667999999999</v>
      </c>
      <c r="E19" s="100">
        <f t="shared" si="3"/>
        <v>23.597491999999999</v>
      </c>
      <c r="F19" s="100">
        <v>5.3722760000000003</v>
      </c>
      <c r="G19" s="100">
        <v>5.1646590000000003</v>
      </c>
      <c r="H19" s="100">
        <v>5.9947080000000001</v>
      </c>
      <c r="I19" s="100">
        <v>7.065849</v>
      </c>
      <c r="J19" s="100">
        <v>7.3002950000000002</v>
      </c>
      <c r="K19" s="100">
        <v>5.6872600000000002</v>
      </c>
      <c r="L19" s="304" t="s">
        <v>695</v>
      </c>
    </row>
    <row r="20" spans="1:12" ht="25.5" customHeight="1">
      <c r="A20" s="8" t="s">
        <v>171</v>
      </c>
      <c r="B20" s="100">
        <v>1020.548713</v>
      </c>
      <c r="C20" s="100">
        <v>1116.8887159999999</v>
      </c>
      <c r="D20" s="100">
        <v>792.32821999999999</v>
      </c>
      <c r="E20" s="100">
        <f t="shared" si="3"/>
        <v>447.802187</v>
      </c>
      <c r="F20" s="100">
        <v>58.707875000000001</v>
      </c>
      <c r="G20" s="100">
        <v>94.191548999999995</v>
      </c>
      <c r="H20" s="100">
        <v>97.721992</v>
      </c>
      <c r="I20" s="100">
        <v>197.18077099999999</v>
      </c>
      <c r="J20" s="100">
        <v>157.46192099999999</v>
      </c>
      <c r="K20" s="100">
        <v>178.85152299999999</v>
      </c>
      <c r="L20" s="304" t="s">
        <v>696</v>
      </c>
    </row>
    <row r="21" spans="1:12" ht="27.75" customHeight="1">
      <c r="A21" s="8" t="s">
        <v>172</v>
      </c>
      <c r="B21" s="100">
        <v>167.98278500000001</v>
      </c>
      <c r="C21" s="100">
        <v>175.394552</v>
      </c>
      <c r="D21" s="100">
        <v>192.10283000000001</v>
      </c>
      <c r="E21" s="100">
        <f t="shared" si="3"/>
        <v>219.62839700000001</v>
      </c>
      <c r="F21" s="100">
        <v>56.173777999999999</v>
      </c>
      <c r="G21" s="100">
        <v>87.094008000000002</v>
      </c>
      <c r="H21" s="100">
        <v>37.304820999999997</v>
      </c>
      <c r="I21" s="100">
        <v>39.055790000000002</v>
      </c>
      <c r="J21" s="100">
        <v>85.708830000000006</v>
      </c>
      <c r="K21" s="100">
        <v>33.945255000000003</v>
      </c>
      <c r="L21" s="304" t="s">
        <v>697</v>
      </c>
    </row>
    <row r="22" spans="1:12" ht="18" customHeight="1">
      <c r="A22" s="8" t="s">
        <v>173</v>
      </c>
      <c r="B22" s="100">
        <v>448.77777600000002</v>
      </c>
      <c r="C22" s="100">
        <v>639.00311599999998</v>
      </c>
      <c r="D22" s="100">
        <v>826.34696299999996</v>
      </c>
      <c r="E22" s="100">
        <f t="shared" si="3"/>
        <v>497.57579900000007</v>
      </c>
      <c r="F22" s="100">
        <v>150.83510000000001</v>
      </c>
      <c r="G22" s="100">
        <v>159.03411500000001</v>
      </c>
      <c r="H22" s="100">
        <v>117.762145</v>
      </c>
      <c r="I22" s="100">
        <v>69.944439000000003</v>
      </c>
      <c r="J22" s="100">
        <v>72.032398999999998</v>
      </c>
      <c r="K22" s="100">
        <v>111.312029</v>
      </c>
      <c r="L22" s="304" t="s">
        <v>698</v>
      </c>
    </row>
    <row r="23" spans="1:12" ht="18" customHeight="1">
      <c r="A23" s="8" t="s">
        <v>174</v>
      </c>
      <c r="B23" s="100">
        <v>8.2615400000000001</v>
      </c>
      <c r="C23" s="100">
        <v>14.05513</v>
      </c>
      <c r="D23" s="100">
        <v>18.215737000000001</v>
      </c>
      <c r="E23" s="100">
        <f t="shared" si="3"/>
        <v>13.481254</v>
      </c>
      <c r="F23" s="100">
        <v>3.6052629999999999</v>
      </c>
      <c r="G23" s="100">
        <v>4.7993449999999998</v>
      </c>
      <c r="H23" s="100">
        <v>3.6373989999999998</v>
      </c>
      <c r="I23" s="100">
        <v>1.4392469999999999</v>
      </c>
      <c r="J23" s="100">
        <v>1.85405</v>
      </c>
      <c r="K23" s="100">
        <v>1.4138729999999999</v>
      </c>
      <c r="L23" s="304" t="s">
        <v>699</v>
      </c>
    </row>
    <row r="24" spans="1:12" s="93" customFormat="1" ht="18" customHeight="1">
      <c r="A24" s="107" t="s">
        <v>149</v>
      </c>
      <c r="B24" s="97">
        <f>SUM(B17:B23)</f>
        <v>18963.603373999998</v>
      </c>
      <c r="C24" s="97">
        <f>SUM(C17:C23)</f>
        <v>30802.764526000006</v>
      </c>
      <c r="D24" s="97">
        <f>SUM(D17:D23)</f>
        <v>28028.677273999998</v>
      </c>
      <c r="E24" s="97">
        <f t="shared" si="3"/>
        <v>22346.528904000003</v>
      </c>
      <c r="F24" s="97">
        <f t="shared" ref="F24:K24" si="4">SUM(F17:F23)</f>
        <v>5697.5718520000009</v>
      </c>
      <c r="G24" s="97">
        <f t="shared" si="4"/>
        <v>5215.4864570000009</v>
      </c>
      <c r="H24" s="97">
        <f t="shared" si="4"/>
        <v>5007.5177069999991</v>
      </c>
      <c r="I24" s="97">
        <f t="shared" si="4"/>
        <v>6425.9528880000007</v>
      </c>
      <c r="J24" s="97">
        <f t="shared" si="4"/>
        <v>5984.6374509999996</v>
      </c>
      <c r="K24" s="97">
        <f t="shared" si="4"/>
        <v>5097.3255899999995</v>
      </c>
      <c r="L24" s="302" t="s">
        <v>670</v>
      </c>
    </row>
    <row r="25" spans="1:12" s="98" customFormat="1" ht="18" customHeight="1">
      <c r="A25" s="213" t="s">
        <v>126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303" t="s">
        <v>633</v>
      </c>
    </row>
    <row r="26" spans="1:12" ht="18" customHeight="1">
      <c r="A26" s="8" t="s">
        <v>168</v>
      </c>
      <c r="B26" s="100">
        <v>53.875951000000001</v>
      </c>
      <c r="C26" s="100">
        <v>52.530802999999999</v>
      </c>
      <c r="D26" s="100">
        <v>116.058002</v>
      </c>
      <c r="E26" s="100">
        <f t="shared" ref="E26:E33" si="5">SUM(F26:I26)</f>
        <v>171.20593800000003</v>
      </c>
      <c r="F26" s="100">
        <v>41.709865000000001</v>
      </c>
      <c r="G26" s="100">
        <v>63.555813000000001</v>
      </c>
      <c r="H26" s="100">
        <v>40.286997</v>
      </c>
      <c r="I26" s="100">
        <v>25.653262999999999</v>
      </c>
      <c r="J26" s="100">
        <v>35.592827999999997</v>
      </c>
      <c r="K26" s="100">
        <v>58.295321999999999</v>
      </c>
      <c r="L26" s="304" t="s">
        <v>502</v>
      </c>
    </row>
    <row r="27" spans="1:12" ht="18" customHeight="1">
      <c r="A27" s="113" t="s">
        <v>169</v>
      </c>
      <c r="B27" s="100">
        <v>3939.4652769999998</v>
      </c>
      <c r="C27" s="100">
        <v>4108.6405269999996</v>
      </c>
      <c r="D27" s="100">
        <v>7246.8106809999999</v>
      </c>
      <c r="E27" s="100">
        <f t="shared" si="5"/>
        <v>3040.502457</v>
      </c>
      <c r="F27" s="100">
        <v>2320.1747150000001</v>
      </c>
      <c r="G27" s="100">
        <v>213.50428500000001</v>
      </c>
      <c r="H27" s="100">
        <v>171.628817</v>
      </c>
      <c r="I27" s="100">
        <v>335.19463999999999</v>
      </c>
      <c r="J27" s="100">
        <v>305.057659</v>
      </c>
      <c r="K27" s="100">
        <v>398.69350900000001</v>
      </c>
      <c r="L27" s="304" t="s">
        <v>694</v>
      </c>
    </row>
    <row r="28" spans="1:12" ht="18" customHeight="1">
      <c r="A28" s="8" t="s">
        <v>170</v>
      </c>
      <c r="B28" s="100">
        <v>15.445805999999999</v>
      </c>
      <c r="C28" s="100">
        <v>34.519123</v>
      </c>
      <c r="D28" s="100">
        <v>10.595041</v>
      </c>
      <c r="E28" s="100">
        <f t="shared" si="5"/>
        <v>6.3274819999999998</v>
      </c>
      <c r="F28" s="100">
        <v>1.5090079999999999</v>
      </c>
      <c r="G28" s="100">
        <v>1.4707330000000001</v>
      </c>
      <c r="H28" s="100">
        <v>0.58130000000000004</v>
      </c>
      <c r="I28" s="100">
        <v>2.7664409999999999</v>
      </c>
      <c r="J28" s="100">
        <v>0.88062200000000002</v>
      </c>
      <c r="K28" s="100">
        <v>1.5782099999999999</v>
      </c>
      <c r="L28" s="304" t="s">
        <v>695</v>
      </c>
    </row>
    <row r="29" spans="1:12" ht="28.5" customHeight="1">
      <c r="A29" s="8" t="s">
        <v>171</v>
      </c>
      <c r="B29" s="100">
        <v>6013.5204990000002</v>
      </c>
      <c r="C29" s="100">
        <v>4891.9858830000003</v>
      </c>
      <c r="D29" s="100">
        <v>4112.5381209999996</v>
      </c>
      <c r="E29" s="100">
        <f t="shared" si="5"/>
        <v>4541.5384029999996</v>
      </c>
      <c r="F29" s="100">
        <v>952.279043</v>
      </c>
      <c r="G29" s="100">
        <v>1108.185571</v>
      </c>
      <c r="H29" s="100">
        <v>1050.2495249999999</v>
      </c>
      <c r="I29" s="100">
        <v>1430.8242640000001</v>
      </c>
      <c r="J29" s="100">
        <v>1608.3229369999999</v>
      </c>
      <c r="K29" s="100">
        <v>1015.470916</v>
      </c>
      <c r="L29" s="304" t="s">
        <v>696</v>
      </c>
    </row>
    <row r="30" spans="1:12" ht="25.5" customHeight="1">
      <c r="A30" s="8" t="s">
        <v>172</v>
      </c>
      <c r="B30" s="100">
        <v>4965.2482330000003</v>
      </c>
      <c r="C30" s="100">
        <v>4459.0845760000002</v>
      </c>
      <c r="D30" s="100">
        <v>7474.533692</v>
      </c>
      <c r="E30" s="100">
        <f t="shared" si="5"/>
        <v>9430.9162130000004</v>
      </c>
      <c r="F30" s="100">
        <v>2501.7218189999999</v>
      </c>
      <c r="G30" s="100">
        <v>1493.3259949999999</v>
      </c>
      <c r="H30" s="100">
        <v>2162.1390299999998</v>
      </c>
      <c r="I30" s="100">
        <v>3273.7293690000001</v>
      </c>
      <c r="J30" s="100">
        <v>2537.9450149999998</v>
      </c>
      <c r="K30" s="100">
        <v>2877.0925480000001</v>
      </c>
      <c r="L30" s="304" t="s">
        <v>697</v>
      </c>
    </row>
    <row r="31" spans="1:12" ht="18" customHeight="1">
      <c r="A31" s="8" t="s">
        <v>173</v>
      </c>
      <c r="B31" s="100">
        <v>9915.5495370000008</v>
      </c>
      <c r="C31" s="100">
        <v>4929.580551</v>
      </c>
      <c r="D31" s="100">
        <v>5590.2863369999995</v>
      </c>
      <c r="E31" s="100">
        <f t="shared" si="5"/>
        <v>4382.3029059999999</v>
      </c>
      <c r="F31" s="100">
        <v>1289.654493</v>
      </c>
      <c r="G31" s="100">
        <v>1031.0236600000001</v>
      </c>
      <c r="H31" s="100">
        <v>1012.356399</v>
      </c>
      <c r="I31" s="100">
        <v>1049.268354</v>
      </c>
      <c r="J31" s="100">
        <v>1055.9813389999999</v>
      </c>
      <c r="K31" s="100">
        <v>2305.0331299999998</v>
      </c>
      <c r="L31" s="304" t="s">
        <v>698</v>
      </c>
    </row>
    <row r="32" spans="1:12" ht="18" customHeight="1">
      <c r="A32" s="8" t="s">
        <v>174</v>
      </c>
      <c r="B32" s="100">
        <v>412.82989500000002</v>
      </c>
      <c r="C32" s="100">
        <v>349.45817099999999</v>
      </c>
      <c r="D32" s="100">
        <v>208.421255</v>
      </c>
      <c r="E32" s="100">
        <f t="shared" si="5"/>
        <v>198.34018900000001</v>
      </c>
      <c r="F32" s="100">
        <v>51.432462000000001</v>
      </c>
      <c r="G32" s="100">
        <v>56.865276999999999</v>
      </c>
      <c r="H32" s="100">
        <v>41.860216000000001</v>
      </c>
      <c r="I32" s="100">
        <v>48.182234000000001</v>
      </c>
      <c r="J32" s="100">
        <v>45.522122000000003</v>
      </c>
      <c r="K32" s="100">
        <v>50.60624</v>
      </c>
      <c r="L32" s="304" t="s">
        <v>699</v>
      </c>
    </row>
    <row r="33" spans="1:12" s="93" customFormat="1" ht="18" customHeight="1">
      <c r="A33" s="108" t="s">
        <v>150</v>
      </c>
      <c r="B33" s="103">
        <f>SUM(B26:B32)</f>
        <v>25315.935197999999</v>
      </c>
      <c r="C33" s="103">
        <f>SUM(C26:C32)</f>
        <v>18825.799633999999</v>
      </c>
      <c r="D33" s="103">
        <f>SUM(D26:D32)</f>
        <v>24759.243129000002</v>
      </c>
      <c r="E33" s="103">
        <f t="shared" si="5"/>
        <v>21771.133588000001</v>
      </c>
      <c r="F33" s="103">
        <f t="shared" ref="F33:K33" si="6">SUM(F26:F32)</f>
        <v>7158.4814049999995</v>
      </c>
      <c r="G33" s="103">
        <f t="shared" si="6"/>
        <v>3967.9313339999999</v>
      </c>
      <c r="H33" s="103">
        <f t="shared" si="6"/>
        <v>4479.1022839999996</v>
      </c>
      <c r="I33" s="103">
        <f t="shared" si="6"/>
        <v>6165.6185649999998</v>
      </c>
      <c r="J33" s="103">
        <f t="shared" si="6"/>
        <v>5589.302522</v>
      </c>
      <c r="K33" s="103">
        <f t="shared" si="6"/>
        <v>6706.769875</v>
      </c>
      <c r="L33" s="103" t="s">
        <v>662</v>
      </c>
    </row>
    <row r="34" spans="1:12" s="93" customFormat="1">
      <c r="A34" s="395" t="s">
        <v>151</v>
      </c>
      <c r="B34" s="395"/>
      <c r="C34" s="32"/>
      <c r="D34" s="32"/>
      <c r="L34" s="308" t="s">
        <v>430</v>
      </c>
    </row>
    <row r="35" spans="1:12">
      <c r="A35" s="140" t="s">
        <v>120</v>
      </c>
      <c r="L35" s="305" t="s">
        <v>431</v>
      </c>
    </row>
    <row r="36" spans="1:12">
      <c r="A36" s="143" t="s">
        <v>323</v>
      </c>
      <c r="L36" s="305" t="s">
        <v>700</v>
      </c>
    </row>
    <row r="67" spans="2:1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309"/>
    </row>
    <row r="68" spans="2:1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309"/>
    </row>
    <row r="69" spans="2:1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09"/>
    </row>
    <row r="70" spans="2:1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309"/>
    </row>
    <row r="71" spans="2:1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309"/>
    </row>
    <row r="72" spans="2:1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309"/>
    </row>
    <row r="73" spans="2:1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309"/>
    </row>
    <row r="74" spans="2:1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309"/>
    </row>
    <row r="75" spans="2:1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309"/>
    </row>
    <row r="76" spans="2:1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309"/>
    </row>
    <row r="77" spans="2:1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309"/>
    </row>
    <row r="78" spans="2:1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309"/>
    </row>
    <row r="79" spans="2:1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309"/>
    </row>
    <row r="80" spans="2:1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309"/>
    </row>
    <row r="81" spans="2:1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309"/>
    </row>
    <row r="82" spans="2:1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309"/>
    </row>
    <row r="83" spans="2:1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309"/>
    </row>
    <row r="84" spans="2:1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309"/>
    </row>
    <row r="85" spans="2:1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309"/>
    </row>
    <row r="86" spans="2:1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309"/>
    </row>
    <row r="87" spans="2:1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309"/>
    </row>
    <row r="88" spans="2:1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309"/>
    </row>
    <row r="89" spans="2:1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309"/>
    </row>
    <row r="90" spans="2:1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309"/>
    </row>
    <row r="91" spans="2:1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309"/>
    </row>
    <row r="92" spans="2:1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309"/>
    </row>
    <row r="93" spans="2:1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309"/>
    </row>
    <row r="94" spans="2:1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309"/>
    </row>
  </sheetData>
  <mergeCells count="11">
    <mergeCell ref="A34:B34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="115" zoomScaleNormal="130" zoomScaleSheetLayoutView="115" workbookViewId="0">
      <selection activeCell="A3" sqref="A3"/>
    </sheetView>
  </sheetViews>
  <sheetFormatPr defaultColWidth="9.140625" defaultRowHeight="15"/>
  <cols>
    <col min="1" max="1" width="17.28515625" style="147" customWidth="1"/>
    <col min="2" max="11" width="9.140625" style="147"/>
    <col min="12" max="12" width="16.42578125" style="147" customWidth="1"/>
    <col min="13" max="16384" width="9.140625" style="147"/>
  </cols>
  <sheetData>
    <row r="1" spans="1:12">
      <c r="A1" s="358" t="s">
        <v>406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405" t="s">
        <v>405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>
      <c r="A3" s="44"/>
      <c r="B3" s="45"/>
      <c r="C3" s="45"/>
      <c r="D3" s="45"/>
      <c r="E3" s="45"/>
      <c r="F3" s="13"/>
      <c r="K3" s="13" t="s">
        <v>89</v>
      </c>
    </row>
    <row r="4" spans="1:12">
      <c r="A4" s="406" t="s">
        <v>190</v>
      </c>
      <c r="B4" s="407">
        <v>2014</v>
      </c>
      <c r="C4" s="408">
        <v>2015</v>
      </c>
      <c r="D4" s="408">
        <v>2016</v>
      </c>
      <c r="E4" s="408">
        <v>2017</v>
      </c>
      <c r="F4" s="409">
        <v>2017</v>
      </c>
      <c r="G4" s="409"/>
      <c r="H4" s="409"/>
      <c r="I4" s="409"/>
      <c r="J4" s="408">
        <v>2018</v>
      </c>
      <c r="K4" s="408"/>
      <c r="L4" s="410" t="s">
        <v>336</v>
      </c>
    </row>
    <row r="5" spans="1:12" ht="25.5">
      <c r="A5" s="406"/>
      <c r="B5" s="407"/>
      <c r="C5" s="408"/>
      <c r="D5" s="408"/>
      <c r="E5" s="408"/>
      <c r="F5" s="311" t="s">
        <v>765</v>
      </c>
      <c r="G5" s="311" t="s">
        <v>766</v>
      </c>
      <c r="H5" s="311" t="s">
        <v>767</v>
      </c>
      <c r="I5" s="311" t="s">
        <v>768</v>
      </c>
      <c r="J5" s="311" t="s">
        <v>769</v>
      </c>
      <c r="K5" s="311" t="s">
        <v>770</v>
      </c>
      <c r="L5" s="410"/>
    </row>
    <row r="6" spans="1:12">
      <c r="A6" s="40" t="s">
        <v>239</v>
      </c>
      <c r="B6" s="34">
        <v>227</v>
      </c>
      <c r="C6" s="34">
        <v>234</v>
      </c>
      <c r="D6" s="34">
        <v>236</v>
      </c>
      <c r="E6" s="149">
        <v>238</v>
      </c>
      <c r="F6" s="149">
        <v>238</v>
      </c>
      <c r="G6" s="149">
        <v>238</v>
      </c>
      <c r="H6" s="149">
        <v>244</v>
      </c>
      <c r="I6" s="149">
        <v>244</v>
      </c>
      <c r="J6" s="149">
        <v>244</v>
      </c>
      <c r="K6" s="149">
        <v>245</v>
      </c>
      <c r="L6" s="210" t="s">
        <v>344</v>
      </c>
    </row>
    <row r="7" spans="1:12">
      <c r="A7" s="40" t="s">
        <v>240</v>
      </c>
      <c r="B7" s="34">
        <v>168</v>
      </c>
      <c r="C7" s="34">
        <v>165</v>
      </c>
      <c r="D7" s="34">
        <v>162</v>
      </c>
      <c r="E7" s="149">
        <v>161</v>
      </c>
      <c r="F7" s="149">
        <v>162</v>
      </c>
      <c r="G7" s="149">
        <v>161</v>
      </c>
      <c r="H7" s="149">
        <v>165</v>
      </c>
      <c r="I7" s="149">
        <v>165</v>
      </c>
      <c r="J7" s="149">
        <v>165</v>
      </c>
      <c r="K7" s="149">
        <v>165</v>
      </c>
      <c r="L7" s="210" t="s">
        <v>404</v>
      </c>
    </row>
    <row r="8" spans="1:12">
      <c r="A8" s="40" t="s">
        <v>281</v>
      </c>
      <c r="B8" s="34">
        <v>43</v>
      </c>
      <c r="C8" s="34">
        <v>45</v>
      </c>
      <c r="D8" s="34">
        <v>44</v>
      </c>
      <c r="E8" s="149">
        <v>42</v>
      </c>
      <c r="F8" s="149">
        <v>42</v>
      </c>
      <c r="G8" s="149">
        <v>42</v>
      </c>
      <c r="H8" s="149">
        <v>42</v>
      </c>
      <c r="I8" s="149">
        <v>42</v>
      </c>
      <c r="J8" s="149">
        <v>42</v>
      </c>
      <c r="K8" s="149">
        <v>42</v>
      </c>
      <c r="L8" s="210" t="s">
        <v>403</v>
      </c>
    </row>
    <row r="9" spans="1:12">
      <c r="A9" s="31" t="s">
        <v>24</v>
      </c>
      <c r="B9" s="31">
        <v>438</v>
      </c>
      <c r="C9" s="31">
        <v>444</v>
      </c>
      <c r="D9" s="31">
        <v>442</v>
      </c>
      <c r="E9" s="150">
        <v>441</v>
      </c>
      <c r="F9" s="150">
        <v>442</v>
      </c>
      <c r="G9" s="150">
        <v>441</v>
      </c>
      <c r="H9" s="150">
        <v>451</v>
      </c>
      <c r="I9" s="150">
        <v>451</v>
      </c>
      <c r="J9" s="150">
        <v>451</v>
      </c>
      <c r="K9" s="150">
        <f>SUM(K6:K8)</f>
        <v>452</v>
      </c>
      <c r="L9" s="209" t="s">
        <v>338</v>
      </c>
    </row>
    <row r="10" spans="1:12">
      <c r="A10" s="39" t="s">
        <v>328</v>
      </c>
      <c r="B10" s="38"/>
      <c r="C10" s="38"/>
      <c r="D10" s="38"/>
      <c r="F10" s="38"/>
      <c r="L10" s="162" t="s">
        <v>337</v>
      </c>
    </row>
    <row r="11" spans="1:12">
      <c r="A11" s="140" t="s">
        <v>771</v>
      </c>
      <c r="B11" s="15"/>
      <c r="C11" s="15"/>
      <c r="D11" s="15"/>
      <c r="L11" s="315" t="s">
        <v>772</v>
      </c>
    </row>
    <row r="12" spans="1:12">
      <c r="A12" s="140" t="s">
        <v>773</v>
      </c>
      <c r="B12" s="15"/>
      <c r="C12" s="15"/>
      <c r="D12" s="15"/>
      <c r="L12" s="315" t="s">
        <v>774</v>
      </c>
    </row>
    <row r="13" spans="1:12">
      <c r="A13" s="358" t="s">
        <v>329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</row>
    <row r="14" spans="1:12">
      <c r="A14" s="405" t="s">
        <v>402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</row>
    <row r="15" spans="1:12">
      <c r="A15" s="406" t="s">
        <v>241</v>
      </c>
      <c r="B15" s="407">
        <v>2014</v>
      </c>
      <c r="C15" s="408">
        <v>2015</v>
      </c>
      <c r="D15" s="408">
        <v>2016</v>
      </c>
      <c r="E15" s="408">
        <v>2017</v>
      </c>
      <c r="F15" s="409">
        <v>2017</v>
      </c>
      <c r="G15" s="409"/>
      <c r="H15" s="409"/>
      <c r="I15" s="409"/>
      <c r="J15" s="408">
        <v>2018</v>
      </c>
      <c r="K15" s="408"/>
      <c r="L15" s="411" t="s">
        <v>401</v>
      </c>
    </row>
    <row r="16" spans="1:12" ht="25.5">
      <c r="A16" s="406"/>
      <c r="B16" s="407"/>
      <c r="C16" s="408"/>
      <c r="D16" s="408"/>
      <c r="E16" s="408"/>
      <c r="F16" s="311" t="s">
        <v>765</v>
      </c>
      <c r="G16" s="311" t="s">
        <v>766</v>
      </c>
      <c r="H16" s="311" t="s">
        <v>767</v>
      </c>
      <c r="I16" s="311" t="s">
        <v>768</v>
      </c>
      <c r="J16" s="311" t="s">
        <v>769</v>
      </c>
      <c r="K16" s="311" t="s">
        <v>770</v>
      </c>
      <c r="L16" s="411"/>
    </row>
    <row r="17" spans="1:12">
      <c r="A17" s="40" t="s">
        <v>242</v>
      </c>
      <c r="B17" s="34">
        <v>254</v>
      </c>
      <c r="C17" s="34">
        <v>256</v>
      </c>
      <c r="D17" s="34">
        <v>255</v>
      </c>
      <c r="E17" s="34">
        <v>250</v>
      </c>
      <c r="F17" s="151">
        <v>250</v>
      </c>
      <c r="G17" s="151">
        <v>250</v>
      </c>
      <c r="H17" s="151">
        <v>255</v>
      </c>
      <c r="I17" s="151">
        <v>255</v>
      </c>
      <c r="J17" s="151">
        <v>255</v>
      </c>
      <c r="K17" s="151">
        <v>255</v>
      </c>
      <c r="L17" s="208" t="s">
        <v>400</v>
      </c>
    </row>
    <row r="18" spans="1:12">
      <c r="A18" s="40" t="s">
        <v>243</v>
      </c>
      <c r="B18" s="34">
        <v>184</v>
      </c>
      <c r="C18" s="34">
        <v>188</v>
      </c>
      <c r="D18" s="34">
        <v>187</v>
      </c>
      <c r="E18" s="34">
        <v>191</v>
      </c>
      <c r="F18" s="151">
        <v>192</v>
      </c>
      <c r="G18" s="151">
        <v>191</v>
      </c>
      <c r="H18" s="151">
        <v>196</v>
      </c>
      <c r="I18" s="151">
        <v>196</v>
      </c>
      <c r="J18" s="151">
        <v>196</v>
      </c>
      <c r="K18" s="151">
        <v>197</v>
      </c>
      <c r="L18" s="208" t="s">
        <v>399</v>
      </c>
    </row>
    <row r="19" spans="1:12" ht="15.75" thickBot="1">
      <c r="A19" s="31" t="s">
        <v>24</v>
      </c>
      <c r="B19" s="31">
        <v>438</v>
      </c>
      <c r="C19" s="31">
        <v>444</v>
      </c>
      <c r="D19" s="31">
        <v>442</v>
      </c>
      <c r="E19" s="31">
        <v>441</v>
      </c>
      <c r="F19" s="101">
        <v>442</v>
      </c>
      <c r="G19" s="152">
        <v>441</v>
      </c>
      <c r="H19" s="152">
        <v>451</v>
      </c>
      <c r="I19" s="152">
        <v>451</v>
      </c>
      <c r="J19" s="153">
        <v>451</v>
      </c>
      <c r="K19" s="153">
        <f>SUM(K17:K18)</f>
        <v>452</v>
      </c>
      <c r="L19" s="207" t="s">
        <v>338</v>
      </c>
    </row>
    <row r="20" spans="1:12">
      <c r="A20" s="39" t="s">
        <v>328</v>
      </c>
      <c r="B20" s="38"/>
      <c r="C20" s="38"/>
      <c r="D20" s="38"/>
      <c r="E20" s="38"/>
      <c r="F20" s="38"/>
      <c r="L20" s="162" t="s">
        <v>337</v>
      </c>
    </row>
    <row r="21" spans="1:12">
      <c r="A21" s="140" t="s">
        <v>771</v>
      </c>
      <c r="B21" s="15"/>
      <c r="C21" s="15"/>
      <c r="D21" s="15"/>
      <c r="L21" s="315" t="s">
        <v>772</v>
      </c>
    </row>
    <row r="22" spans="1:12">
      <c r="A22" s="140" t="s">
        <v>773</v>
      </c>
      <c r="B22" s="15"/>
      <c r="C22" s="15"/>
      <c r="D22" s="15"/>
      <c r="L22" s="315" t="s">
        <v>774</v>
      </c>
    </row>
  </sheetData>
  <mergeCells count="20">
    <mergeCell ref="A13:L13"/>
    <mergeCell ref="A14:L14"/>
    <mergeCell ref="A15:A16"/>
    <mergeCell ref="B15:B16"/>
    <mergeCell ref="C15:C16"/>
    <mergeCell ref="D15:D16"/>
    <mergeCell ref="E15:E16"/>
    <mergeCell ref="F15:I15"/>
    <mergeCell ref="J15:K15"/>
    <mergeCell ref="L15:L1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6.7109375" style="147" customWidth="1"/>
    <col min="2" max="11" width="9.140625" style="147" bestFit="1" customWidth="1"/>
    <col min="12" max="12" width="18" style="147" customWidth="1"/>
    <col min="13" max="16384" width="9.140625" style="147"/>
  </cols>
  <sheetData>
    <row r="1" spans="1:12">
      <c r="A1" s="358" t="s">
        <v>330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358" t="s">
        <v>407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>
      <c r="A3" s="44"/>
      <c r="B3" s="45"/>
      <c r="C3" s="45"/>
      <c r="D3" s="45"/>
      <c r="E3" s="13"/>
      <c r="F3" s="45"/>
      <c r="K3" s="13" t="s">
        <v>89</v>
      </c>
    </row>
    <row r="4" spans="1:12">
      <c r="A4" s="406" t="s">
        <v>190</v>
      </c>
      <c r="B4" s="408">
        <v>2014</v>
      </c>
      <c r="C4" s="408">
        <v>2015</v>
      </c>
      <c r="D4" s="408">
        <v>2016</v>
      </c>
      <c r="E4" s="408">
        <v>2017</v>
      </c>
      <c r="F4" s="409">
        <v>2017</v>
      </c>
      <c r="G4" s="409"/>
      <c r="H4" s="409"/>
      <c r="I4" s="409"/>
      <c r="J4" s="408">
        <v>2018</v>
      </c>
      <c r="K4" s="408"/>
      <c r="L4" s="410" t="s">
        <v>336</v>
      </c>
    </row>
    <row r="5" spans="1:12" ht="25.5">
      <c r="A5" s="406"/>
      <c r="B5" s="408"/>
      <c r="C5" s="408"/>
      <c r="D5" s="408"/>
      <c r="E5" s="408"/>
      <c r="F5" s="311" t="s">
        <v>765</v>
      </c>
      <c r="G5" s="311" t="s">
        <v>766</v>
      </c>
      <c r="H5" s="311" t="s">
        <v>767</v>
      </c>
      <c r="I5" s="311" t="s">
        <v>768</v>
      </c>
      <c r="J5" s="311" t="s">
        <v>769</v>
      </c>
      <c r="K5" s="311" t="s">
        <v>770</v>
      </c>
      <c r="L5" s="410"/>
    </row>
    <row r="6" spans="1:12">
      <c r="A6" s="40" t="s">
        <v>239</v>
      </c>
      <c r="B6" s="34">
        <v>208459</v>
      </c>
      <c r="C6" s="34">
        <v>218359</v>
      </c>
      <c r="D6" s="34">
        <v>228980</v>
      </c>
      <c r="E6" s="34">
        <v>234197</v>
      </c>
      <c r="F6" s="34">
        <v>234197</v>
      </c>
      <c r="G6" s="34">
        <v>234197</v>
      </c>
      <c r="H6" s="34">
        <v>241528</v>
      </c>
      <c r="I6" s="34">
        <v>237676</v>
      </c>
      <c r="J6" s="34">
        <v>237676</v>
      </c>
      <c r="K6" s="34">
        <v>237478</v>
      </c>
      <c r="L6" s="210" t="s">
        <v>344</v>
      </c>
    </row>
    <row r="7" spans="1:12">
      <c r="A7" s="40" t="s">
        <v>240</v>
      </c>
      <c r="B7" s="34">
        <v>113625</v>
      </c>
      <c r="C7" s="34">
        <v>114072</v>
      </c>
      <c r="D7" s="34">
        <v>117489</v>
      </c>
      <c r="E7" s="34">
        <v>119677</v>
      </c>
      <c r="F7" s="34">
        <v>119686</v>
      </c>
      <c r="G7" s="34">
        <v>119677</v>
      </c>
      <c r="H7" s="34">
        <v>121843</v>
      </c>
      <c r="I7" s="34">
        <v>120768</v>
      </c>
      <c r="J7" s="34">
        <v>120768</v>
      </c>
      <c r="K7" s="34">
        <v>120285</v>
      </c>
      <c r="L7" s="210" t="s">
        <v>404</v>
      </c>
    </row>
    <row r="8" spans="1:12">
      <c r="A8" s="40" t="s">
        <v>281</v>
      </c>
      <c r="B8" s="34">
        <v>18719</v>
      </c>
      <c r="C8" s="34">
        <v>19070</v>
      </c>
      <c r="D8" s="34">
        <v>19560</v>
      </c>
      <c r="E8" s="34">
        <v>19712</v>
      </c>
      <c r="F8" s="34">
        <v>19712</v>
      </c>
      <c r="G8" s="34">
        <v>19712</v>
      </c>
      <c r="H8" s="34">
        <v>20604</v>
      </c>
      <c r="I8" s="34">
        <v>20250</v>
      </c>
      <c r="J8" s="34">
        <v>20250</v>
      </c>
      <c r="K8" s="34">
        <v>20156</v>
      </c>
      <c r="L8" s="210" t="s">
        <v>403</v>
      </c>
    </row>
    <row r="9" spans="1:12">
      <c r="A9" s="31" t="s">
        <v>24</v>
      </c>
      <c r="B9" s="43">
        <f>SUM(B6:B8)</f>
        <v>340803</v>
      </c>
      <c r="C9" s="43">
        <f t="shared" ref="C9:J9" si="0">SUM(C6:C8)</f>
        <v>351501</v>
      </c>
      <c r="D9" s="43">
        <f t="shared" si="0"/>
        <v>366029</v>
      </c>
      <c r="E9" s="43">
        <f t="shared" si="0"/>
        <v>373586</v>
      </c>
      <c r="F9" s="43">
        <f t="shared" si="0"/>
        <v>373595</v>
      </c>
      <c r="G9" s="43">
        <f t="shared" si="0"/>
        <v>373586</v>
      </c>
      <c r="H9" s="43">
        <f t="shared" si="0"/>
        <v>383975</v>
      </c>
      <c r="I9" s="43">
        <f t="shared" si="0"/>
        <v>378694</v>
      </c>
      <c r="J9" s="43">
        <f t="shared" si="0"/>
        <v>378694</v>
      </c>
      <c r="K9" s="43">
        <f>SUM(K6:K8)</f>
        <v>377919</v>
      </c>
      <c r="L9" s="209" t="s">
        <v>338</v>
      </c>
    </row>
    <row r="10" spans="1:12">
      <c r="A10" s="39" t="s">
        <v>328</v>
      </c>
      <c r="B10" s="38"/>
      <c r="C10" s="38"/>
      <c r="D10" s="38"/>
      <c r="E10" s="15"/>
      <c r="F10" s="15"/>
      <c r="L10" s="162" t="s">
        <v>337</v>
      </c>
    </row>
    <row r="11" spans="1:12">
      <c r="A11" s="140" t="s">
        <v>771</v>
      </c>
      <c r="B11" s="15"/>
      <c r="C11" s="15"/>
      <c r="D11" s="15"/>
      <c r="L11" s="315" t="s">
        <v>772</v>
      </c>
    </row>
    <row r="12" spans="1:12">
      <c r="A12" s="140" t="s">
        <v>773</v>
      </c>
      <c r="B12" s="15"/>
      <c r="C12" s="15"/>
      <c r="D12" s="15"/>
      <c r="L12" s="315" t="s">
        <v>774</v>
      </c>
    </row>
    <row r="14" spans="1:12">
      <c r="A14" s="358" t="s">
        <v>331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</row>
    <row r="15" spans="1:12">
      <c r="A15" s="358" t="s">
        <v>408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</row>
    <row r="16" spans="1:12">
      <c r="A16" s="406" t="s">
        <v>241</v>
      </c>
      <c r="B16" s="408">
        <v>2014</v>
      </c>
      <c r="C16" s="408">
        <v>2015</v>
      </c>
      <c r="D16" s="408">
        <v>2016</v>
      </c>
      <c r="E16" s="408">
        <v>2017</v>
      </c>
      <c r="F16" s="408">
        <v>2017</v>
      </c>
      <c r="G16" s="408"/>
      <c r="H16" s="408"/>
      <c r="I16" s="408"/>
      <c r="J16" s="408">
        <v>2018</v>
      </c>
      <c r="K16" s="408"/>
      <c r="L16" s="411" t="s">
        <v>401</v>
      </c>
    </row>
    <row r="17" spans="1:12" ht="25.5">
      <c r="A17" s="406"/>
      <c r="B17" s="408"/>
      <c r="C17" s="408"/>
      <c r="D17" s="408"/>
      <c r="E17" s="408"/>
      <c r="F17" s="311" t="s">
        <v>765</v>
      </c>
      <c r="G17" s="311" t="s">
        <v>766</v>
      </c>
      <c r="H17" s="311" t="s">
        <v>767</v>
      </c>
      <c r="I17" s="311" t="s">
        <v>768</v>
      </c>
      <c r="J17" s="311" t="s">
        <v>769</v>
      </c>
      <c r="K17" s="311" t="s">
        <v>770</v>
      </c>
      <c r="L17" s="411"/>
    </row>
    <row r="18" spans="1:12">
      <c r="A18" s="40" t="s">
        <v>242</v>
      </c>
      <c r="B18" s="34">
        <v>126216</v>
      </c>
      <c r="C18" s="34">
        <v>127698</v>
      </c>
      <c r="D18" s="34">
        <v>129794</v>
      </c>
      <c r="E18" s="34">
        <v>132098</v>
      </c>
      <c r="F18" s="34">
        <v>132098</v>
      </c>
      <c r="G18" s="34">
        <v>132098</v>
      </c>
      <c r="H18" s="34">
        <v>136757</v>
      </c>
      <c r="I18" s="34">
        <v>136202</v>
      </c>
      <c r="J18" s="34">
        <v>136202</v>
      </c>
      <c r="K18" s="34">
        <v>135865</v>
      </c>
      <c r="L18" s="208" t="s">
        <v>400</v>
      </c>
    </row>
    <row r="19" spans="1:12">
      <c r="A19" s="40" t="s">
        <v>243</v>
      </c>
      <c r="B19" s="34">
        <v>214587</v>
      </c>
      <c r="C19" s="34">
        <v>223803</v>
      </c>
      <c r="D19" s="34">
        <v>236235</v>
      </c>
      <c r="E19" s="34">
        <v>241488</v>
      </c>
      <c r="F19" s="34">
        <v>241497</v>
      </c>
      <c r="G19" s="34">
        <v>241488</v>
      </c>
      <c r="H19" s="34">
        <v>247218</v>
      </c>
      <c r="I19" s="34">
        <v>242492</v>
      </c>
      <c r="J19" s="34">
        <v>242492</v>
      </c>
      <c r="K19" s="34">
        <v>242054</v>
      </c>
      <c r="L19" s="208" t="s">
        <v>399</v>
      </c>
    </row>
    <row r="20" spans="1:12">
      <c r="A20" s="31" t="s">
        <v>24</v>
      </c>
      <c r="B20" s="43">
        <f>SUM(B18:B19)</f>
        <v>340803</v>
      </c>
      <c r="C20" s="43">
        <f t="shared" ref="C20:J20" si="1">SUM(C18:C19)</f>
        <v>351501</v>
      </c>
      <c r="D20" s="43">
        <f t="shared" si="1"/>
        <v>366029</v>
      </c>
      <c r="E20" s="43">
        <f t="shared" si="1"/>
        <v>373586</v>
      </c>
      <c r="F20" s="43">
        <f t="shared" si="1"/>
        <v>373595</v>
      </c>
      <c r="G20" s="43">
        <f t="shared" si="1"/>
        <v>373586</v>
      </c>
      <c r="H20" s="43">
        <f t="shared" si="1"/>
        <v>383975</v>
      </c>
      <c r="I20" s="43">
        <f t="shared" si="1"/>
        <v>378694</v>
      </c>
      <c r="J20" s="43">
        <f t="shared" si="1"/>
        <v>378694</v>
      </c>
      <c r="K20" s="43">
        <f>SUM(K18:K19)</f>
        <v>377919</v>
      </c>
      <c r="L20" s="211" t="s">
        <v>338</v>
      </c>
    </row>
    <row r="21" spans="1:12">
      <c r="A21" s="39" t="s">
        <v>328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162" t="s">
        <v>337</v>
      </c>
    </row>
    <row r="22" spans="1:12">
      <c r="A22" s="140" t="s">
        <v>771</v>
      </c>
      <c r="B22" s="15"/>
      <c r="C22" s="15"/>
      <c r="D22" s="15"/>
      <c r="L22" s="315" t="s">
        <v>772</v>
      </c>
    </row>
    <row r="23" spans="1:12">
      <c r="A23" s="140" t="s">
        <v>773</v>
      </c>
      <c r="B23" s="15"/>
      <c r="C23" s="15"/>
      <c r="D23" s="15"/>
      <c r="L23" s="315" t="s">
        <v>774</v>
      </c>
    </row>
    <row r="25" spans="1:12">
      <c r="A25" s="358" t="s">
        <v>332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</row>
    <row r="26" spans="1:12">
      <c r="A26" s="358" t="s">
        <v>409</v>
      </c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</row>
    <row r="27" spans="1:12">
      <c r="A27" s="406" t="s">
        <v>244</v>
      </c>
      <c r="B27" s="408">
        <v>2014</v>
      </c>
      <c r="C27" s="408">
        <v>2015</v>
      </c>
      <c r="D27" s="408">
        <v>2016</v>
      </c>
      <c r="E27" s="408">
        <v>2017</v>
      </c>
      <c r="F27" s="408">
        <v>2017</v>
      </c>
      <c r="G27" s="408"/>
      <c r="H27" s="408"/>
      <c r="I27" s="408"/>
      <c r="J27" s="408">
        <v>2018</v>
      </c>
      <c r="K27" s="408"/>
      <c r="L27" s="411" t="s">
        <v>410</v>
      </c>
    </row>
    <row r="28" spans="1:12" ht="25.5">
      <c r="A28" s="406"/>
      <c r="B28" s="408"/>
      <c r="C28" s="408"/>
      <c r="D28" s="408"/>
      <c r="E28" s="408"/>
      <c r="F28" s="311" t="s">
        <v>765</v>
      </c>
      <c r="G28" s="311" t="s">
        <v>766</v>
      </c>
      <c r="H28" s="311" t="s">
        <v>767</v>
      </c>
      <c r="I28" s="311" t="s">
        <v>768</v>
      </c>
      <c r="J28" s="311" t="s">
        <v>769</v>
      </c>
      <c r="K28" s="311" t="s">
        <v>770</v>
      </c>
      <c r="L28" s="411"/>
    </row>
    <row r="29" spans="1:12">
      <c r="A29" s="40" t="s">
        <v>245</v>
      </c>
      <c r="B29" s="34">
        <v>174133</v>
      </c>
      <c r="C29" s="34">
        <v>179423</v>
      </c>
      <c r="D29" s="34">
        <v>186606</v>
      </c>
      <c r="E29" s="34">
        <v>190378</v>
      </c>
      <c r="F29" s="34">
        <v>190383</v>
      </c>
      <c r="G29" s="34">
        <v>190378</v>
      </c>
      <c r="H29" s="34">
        <v>195878</v>
      </c>
      <c r="I29" s="34">
        <v>193091</v>
      </c>
      <c r="J29" s="34">
        <v>193091</v>
      </c>
      <c r="K29" s="34">
        <v>192679</v>
      </c>
      <c r="L29" s="212" t="s">
        <v>411</v>
      </c>
    </row>
    <row r="30" spans="1:12">
      <c r="A30" s="40" t="s">
        <v>246</v>
      </c>
      <c r="B30" s="34">
        <v>166670</v>
      </c>
      <c r="C30" s="34">
        <v>172078</v>
      </c>
      <c r="D30" s="34">
        <v>179423</v>
      </c>
      <c r="E30" s="34">
        <v>183208</v>
      </c>
      <c r="F30" s="34">
        <v>183212</v>
      </c>
      <c r="G30" s="34">
        <v>183208</v>
      </c>
      <c r="H30" s="34">
        <v>188097</v>
      </c>
      <c r="I30" s="34">
        <v>185603</v>
      </c>
      <c r="J30" s="34">
        <v>185603</v>
      </c>
      <c r="K30" s="34">
        <v>185240</v>
      </c>
      <c r="L30" s="212" t="s">
        <v>412</v>
      </c>
    </row>
    <row r="31" spans="1:12">
      <c r="A31" s="31" t="s">
        <v>24</v>
      </c>
      <c r="B31" s="43">
        <f>SUM(B29:B30)</f>
        <v>340803</v>
      </c>
      <c r="C31" s="43">
        <f t="shared" ref="C31:J31" si="2">SUM(C29:C30)</f>
        <v>351501</v>
      </c>
      <c r="D31" s="43">
        <f t="shared" si="2"/>
        <v>366029</v>
      </c>
      <c r="E31" s="43">
        <f t="shared" si="2"/>
        <v>373586</v>
      </c>
      <c r="F31" s="43">
        <f t="shared" si="2"/>
        <v>373595</v>
      </c>
      <c r="G31" s="43">
        <f t="shared" si="2"/>
        <v>373586</v>
      </c>
      <c r="H31" s="43">
        <f t="shared" si="2"/>
        <v>383975</v>
      </c>
      <c r="I31" s="43">
        <f t="shared" si="2"/>
        <v>378694</v>
      </c>
      <c r="J31" s="43">
        <f t="shared" si="2"/>
        <v>378694</v>
      </c>
      <c r="K31" s="43">
        <f>SUM(K29:K30)</f>
        <v>377919</v>
      </c>
      <c r="L31" s="211" t="s">
        <v>338</v>
      </c>
    </row>
    <row r="32" spans="1:12">
      <c r="A32" s="39" t="s">
        <v>328</v>
      </c>
      <c r="B32" s="38"/>
      <c r="C32" s="38"/>
      <c r="D32" s="38"/>
      <c r="E32" s="38"/>
      <c r="F32" s="38"/>
      <c r="L32" s="162" t="s">
        <v>337</v>
      </c>
    </row>
    <row r="33" spans="1:12">
      <c r="A33" s="140" t="s">
        <v>771</v>
      </c>
      <c r="B33" s="15"/>
      <c r="C33" s="15"/>
      <c r="D33" s="15"/>
      <c r="L33" s="315" t="s">
        <v>772</v>
      </c>
    </row>
    <row r="34" spans="1:12">
      <c r="A34" s="140" t="s">
        <v>773</v>
      </c>
      <c r="B34" s="15"/>
      <c r="C34" s="15"/>
      <c r="D34" s="15"/>
      <c r="L34" s="315" t="s">
        <v>774</v>
      </c>
    </row>
    <row r="36" spans="1:12">
      <c r="A36" s="39"/>
      <c r="B36" s="38"/>
      <c r="C36" s="38"/>
      <c r="D36" s="38"/>
      <c r="E36" s="38"/>
      <c r="F36" s="38"/>
    </row>
  </sheetData>
  <mergeCells count="30">
    <mergeCell ref="A25:L25"/>
    <mergeCell ref="A26:L26"/>
    <mergeCell ref="A27:A28"/>
    <mergeCell ref="B27:B28"/>
    <mergeCell ref="C27:C28"/>
    <mergeCell ref="D27:D28"/>
    <mergeCell ref="E27:E28"/>
    <mergeCell ref="F27:I27"/>
    <mergeCell ref="J27:K27"/>
    <mergeCell ref="L27:L28"/>
    <mergeCell ref="A14:L14"/>
    <mergeCell ref="A15:L15"/>
    <mergeCell ref="A16:A17"/>
    <mergeCell ref="B16:B17"/>
    <mergeCell ref="C16:C17"/>
    <mergeCell ref="D16:D17"/>
    <mergeCell ref="E16:E17"/>
    <mergeCell ref="F16:I16"/>
    <mergeCell ref="J16:K16"/>
    <mergeCell ref="L16:L17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7.140625" style="147" customWidth="1"/>
    <col min="2" max="3" width="10.5703125" style="147" bestFit="1" customWidth="1"/>
    <col min="4" max="11" width="9.140625" style="147"/>
    <col min="12" max="12" width="16.42578125" style="147" customWidth="1"/>
    <col min="13" max="16384" width="9.140625" style="147"/>
  </cols>
  <sheetData>
    <row r="1" spans="1:12">
      <c r="A1" s="358" t="s">
        <v>333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358" t="s">
        <v>413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>
      <c r="A3" s="44"/>
      <c r="B3" s="45"/>
      <c r="C3" s="45"/>
      <c r="D3" s="45"/>
      <c r="E3" s="13"/>
      <c r="K3" s="13" t="s">
        <v>89</v>
      </c>
    </row>
    <row r="4" spans="1:12">
      <c r="A4" s="406" t="s">
        <v>190</v>
      </c>
      <c r="B4" s="408">
        <v>2014</v>
      </c>
      <c r="C4" s="408">
        <v>2015</v>
      </c>
      <c r="D4" s="408">
        <v>2016</v>
      </c>
      <c r="E4" s="408">
        <v>2017</v>
      </c>
      <c r="F4" s="408">
        <v>2017</v>
      </c>
      <c r="G4" s="408"/>
      <c r="H4" s="408"/>
      <c r="I4" s="408"/>
      <c r="J4" s="408">
        <v>2018</v>
      </c>
      <c r="K4" s="408"/>
      <c r="L4" s="410" t="s">
        <v>336</v>
      </c>
    </row>
    <row r="5" spans="1:12" ht="25.5">
      <c r="A5" s="406"/>
      <c r="B5" s="408"/>
      <c r="C5" s="408"/>
      <c r="D5" s="408"/>
      <c r="E5" s="408"/>
      <c r="F5" s="311" t="s">
        <v>765</v>
      </c>
      <c r="G5" s="311" t="s">
        <v>766</v>
      </c>
      <c r="H5" s="311" t="s">
        <v>767</v>
      </c>
      <c r="I5" s="311" t="s">
        <v>775</v>
      </c>
      <c r="J5" s="311" t="s">
        <v>769</v>
      </c>
      <c r="K5" s="311" t="s">
        <v>770</v>
      </c>
      <c r="L5" s="410"/>
    </row>
    <row r="6" spans="1:12">
      <c r="A6" s="40" t="s">
        <v>239</v>
      </c>
      <c r="B6" s="34">
        <v>13225</v>
      </c>
      <c r="C6" s="34">
        <v>13557</v>
      </c>
      <c r="D6" s="34">
        <v>13531</v>
      </c>
      <c r="E6" s="34">
        <v>15842</v>
      </c>
      <c r="F6" s="34">
        <v>15934</v>
      </c>
      <c r="G6" s="34">
        <v>15842</v>
      </c>
      <c r="H6" s="116">
        <v>15842</v>
      </c>
      <c r="I6" s="159" t="s">
        <v>34</v>
      </c>
      <c r="J6" s="34">
        <v>17896</v>
      </c>
      <c r="K6" s="34">
        <v>18072</v>
      </c>
      <c r="L6" s="210" t="s">
        <v>344</v>
      </c>
    </row>
    <row r="7" spans="1:12">
      <c r="A7" s="40" t="s">
        <v>240</v>
      </c>
      <c r="B7" s="34">
        <v>8458</v>
      </c>
      <c r="C7" s="34">
        <v>8275</v>
      </c>
      <c r="D7" s="34">
        <v>8407</v>
      </c>
      <c r="E7" s="34">
        <v>9302</v>
      </c>
      <c r="F7" s="34">
        <v>9266</v>
      </c>
      <c r="G7" s="34">
        <v>9302</v>
      </c>
      <c r="H7" s="116">
        <v>9302</v>
      </c>
      <c r="I7" s="159" t="s">
        <v>34</v>
      </c>
      <c r="J7" s="34">
        <v>9729</v>
      </c>
      <c r="K7" s="34">
        <v>9692</v>
      </c>
      <c r="L7" s="210" t="s">
        <v>404</v>
      </c>
    </row>
    <row r="8" spans="1:12">
      <c r="A8" s="40" t="s">
        <v>316</v>
      </c>
      <c r="B8" s="34">
        <v>1656</v>
      </c>
      <c r="C8" s="34">
        <v>1739</v>
      </c>
      <c r="D8" s="34">
        <v>1807</v>
      </c>
      <c r="E8" s="34">
        <v>1809</v>
      </c>
      <c r="F8" s="34">
        <v>1890</v>
      </c>
      <c r="G8" s="34">
        <v>1809</v>
      </c>
      <c r="H8" s="116">
        <v>1809</v>
      </c>
      <c r="I8" s="159" t="s">
        <v>34</v>
      </c>
      <c r="J8" s="34">
        <v>1812</v>
      </c>
      <c r="K8" s="34">
        <v>1829</v>
      </c>
      <c r="L8" s="210" t="s">
        <v>403</v>
      </c>
    </row>
    <row r="9" spans="1:12">
      <c r="A9" s="42" t="s">
        <v>24</v>
      </c>
      <c r="B9" s="43">
        <f>SUM(B6:B8)</f>
        <v>23339</v>
      </c>
      <c r="C9" s="43">
        <f t="shared" ref="C9:K9" si="0">SUM(C6:C8)</f>
        <v>23571</v>
      </c>
      <c r="D9" s="43">
        <f t="shared" si="0"/>
        <v>23745</v>
      </c>
      <c r="E9" s="43">
        <f t="shared" si="0"/>
        <v>26953</v>
      </c>
      <c r="F9" s="43">
        <f t="shared" si="0"/>
        <v>27090</v>
      </c>
      <c r="G9" s="43">
        <f t="shared" si="0"/>
        <v>26953</v>
      </c>
      <c r="H9" s="43">
        <f t="shared" si="0"/>
        <v>26953</v>
      </c>
      <c r="I9" s="160" t="s">
        <v>34</v>
      </c>
      <c r="J9" s="43">
        <f t="shared" si="0"/>
        <v>29437</v>
      </c>
      <c r="K9" s="43">
        <f t="shared" si="0"/>
        <v>29593</v>
      </c>
      <c r="L9" s="209" t="s">
        <v>338</v>
      </c>
    </row>
    <row r="10" spans="1:12">
      <c r="A10" s="39" t="s">
        <v>328</v>
      </c>
      <c r="B10" s="38"/>
      <c r="C10" s="38"/>
      <c r="D10" s="38"/>
      <c r="L10" s="162" t="s">
        <v>337</v>
      </c>
    </row>
    <row r="11" spans="1:12">
      <c r="A11" s="140" t="s">
        <v>771</v>
      </c>
      <c r="L11" s="315" t="s">
        <v>772</v>
      </c>
    </row>
    <row r="12" spans="1:12">
      <c r="A12" s="140" t="s">
        <v>773</v>
      </c>
      <c r="L12" s="315" t="s">
        <v>774</v>
      </c>
    </row>
    <row r="13" spans="1:12">
      <c r="A13" s="140" t="s">
        <v>776</v>
      </c>
      <c r="B13" s="15"/>
      <c r="C13" s="15"/>
      <c r="D13" s="15"/>
      <c r="L13" s="315" t="s">
        <v>777</v>
      </c>
    </row>
    <row r="15" spans="1:12">
      <c r="A15" s="358" t="s">
        <v>334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</row>
    <row r="16" spans="1:12">
      <c r="A16" s="358" t="s">
        <v>414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</row>
    <row r="17" spans="1:12">
      <c r="A17" s="406" t="s">
        <v>241</v>
      </c>
      <c r="B17" s="408">
        <v>2014</v>
      </c>
      <c r="C17" s="408">
        <v>2015</v>
      </c>
      <c r="D17" s="408">
        <v>2016</v>
      </c>
      <c r="E17" s="408">
        <v>2017</v>
      </c>
      <c r="F17" s="408">
        <v>2017</v>
      </c>
      <c r="G17" s="408"/>
      <c r="H17" s="408"/>
      <c r="I17" s="408"/>
      <c r="J17" s="408">
        <v>2018</v>
      </c>
      <c r="K17" s="408"/>
      <c r="L17" s="412" t="s">
        <v>401</v>
      </c>
    </row>
    <row r="18" spans="1:12" ht="25.5">
      <c r="A18" s="406"/>
      <c r="B18" s="408"/>
      <c r="C18" s="408"/>
      <c r="D18" s="408"/>
      <c r="E18" s="408"/>
      <c r="F18" s="311" t="s">
        <v>765</v>
      </c>
      <c r="G18" s="311" t="s">
        <v>766</v>
      </c>
      <c r="H18" s="311" t="s">
        <v>767</v>
      </c>
      <c r="I18" s="311" t="s">
        <v>775</v>
      </c>
      <c r="J18" s="311" t="s">
        <v>769</v>
      </c>
      <c r="K18" s="311" t="s">
        <v>770</v>
      </c>
      <c r="L18" s="412"/>
    </row>
    <row r="19" spans="1:12">
      <c r="A19" s="40" t="s">
        <v>242</v>
      </c>
      <c r="B19" s="34">
        <v>10993</v>
      </c>
      <c r="C19" s="34">
        <v>11288</v>
      </c>
      <c r="D19" s="34">
        <v>11786</v>
      </c>
      <c r="E19" s="34">
        <v>11430</v>
      </c>
      <c r="F19" s="34">
        <v>11352</v>
      </c>
      <c r="G19" s="34">
        <v>11430</v>
      </c>
      <c r="H19" s="116">
        <v>11430</v>
      </c>
      <c r="I19" s="159" t="s">
        <v>34</v>
      </c>
      <c r="J19" s="161">
        <v>11394</v>
      </c>
      <c r="K19" s="161">
        <v>11314</v>
      </c>
      <c r="L19" s="208" t="s">
        <v>400</v>
      </c>
    </row>
    <row r="20" spans="1:12">
      <c r="A20" s="40" t="s">
        <v>243</v>
      </c>
      <c r="B20" s="34">
        <v>12346</v>
      </c>
      <c r="C20" s="34">
        <v>12283</v>
      </c>
      <c r="D20" s="34">
        <v>11959</v>
      </c>
      <c r="E20" s="34">
        <v>15523</v>
      </c>
      <c r="F20" s="34">
        <v>15738</v>
      </c>
      <c r="G20" s="34">
        <v>15523</v>
      </c>
      <c r="H20" s="116">
        <v>15523</v>
      </c>
      <c r="I20" s="159" t="s">
        <v>34</v>
      </c>
      <c r="J20" s="161">
        <v>18043</v>
      </c>
      <c r="K20" s="161">
        <v>18279</v>
      </c>
      <c r="L20" s="208" t="s">
        <v>399</v>
      </c>
    </row>
    <row r="21" spans="1:12">
      <c r="A21" s="31" t="s">
        <v>24</v>
      </c>
      <c r="B21" s="43">
        <f>SUM(B19:B20)</f>
        <v>23339</v>
      </c>
      <c r="C21" s="43">
        <f t="shared" ref="C21:K21" si="1">SUM(C19:C20)</f>
        <v>23571</v>
      </c>
      <c r="D21" s="43">
        <f t="shared" si="1"/>
        <v>23745</v>
      </c>
      <c r="E21" s="43">
        <f t="shared" si="1"/>
        <v>26953</v>
      </c>
      <c r="F21" s="43">
        <f t="shared" si="1"/>
        <v>27090</v>
      </c>
      <c r="G21" s="43">
        <f t="shared" si="1"/>
        <v>26953</v>
      </c>
      <c r="H21" s="43">
        <f t="shared" si="1"/>
        <v>26953</v>
      </c>
      <c r="I21" s="160" t="s">
        <v>34</v>
      </c>
      <c r="J21" s="43">
        <f t="shared" si="1"/>
        <v>29437</v>
      </c>
      <c r="K21" s="43">
        <f t="shared" si="1"/>
        <v>29593</v>
      </c>
      <c r="L21" s="211" t="s">
        <v>338</v>
      </c>
    </row>
    <row r="22" spans="1:12">
      <c r="A22" s="39" t="s">
        <v>328</v>
      </c>
      <c r="B22" s="38"/>
      <c r="C22" s="38"/>
      <c r="D22" s="38"/>
      <c r="L22" s="162" t="s">
        <v>337</v>
      </c>
    </row>
    <row r="23" spans="1:12">
      <c r="A23" s="140" t="s">
        <v>771</v>
      </c>
      <c r="B23" s="15"/>
      <c r="C23" s="15"/>
      <c r="D23" s="15"/>
      <c r="L23" s="315" t="s">
        <v>772</v>
      </c>
    </row>
    <row r="24" spans="1:12">
      <c r="A24" s="140" t="s">
        <v>773</v>
      </c>
      <c r="B24" s="15"/>
      <c r="C24" s="15"/>
      <c r="D24" s="15"/>
      <c r="L24" s="315" t="s">
        <v>774</v>
      </c>
    </row>
    <row r="25" spans="1:12">
      <c r="A25" s="140" t="s">
        <v>776</v>
      </c>
      <c r="B25" s="15"/>
      <c r="C25" s="15"/>
      <c r="D25" s="15"/>
      <c r="L25" s="315" t="s">
        <v>777</v>
      </c>
    </row>
    <row r="26" spans="1:12">
      <c r="A26" s="140"/>
    </row>
    <row r="27" spans="1:12">
      <c r="A27" s="413" t="s">
        <v>335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</row>
    <row r="28" spans="1:12">
      <c r="A28" s="358" t="s">
        <v>415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</row>
    <row r="29" spans="1:12">
      <c r="A29" s="406" t="s">
        <v>244</v>
      </c>
      <c r="B29" s="408">
        <v>2014</v>
      </c>
      <c r="C29" s="408">
        <v>2015</v>
      </c>
      <c r="D29" s="408">
        <v>2016</v>
      </c>
      <c r="E29" s="408">
        <v>2017</v>
      </c>
      <c r="F29" s="408">
        <v>2017</v>
      </c>
      <c r="G29" s="408"/>
      <c r="H29" s="408"/>
      <c r="I29" s="408"/>
      <c r="J29" s="408">
        <v>2018</v>
      </c>
      <c r="K29" s="408"/>
      <c r="L29" s="412" t="s">
        <v>410</v>
      </c>
    </row>
    <row r="30" spans="1:12" ht="25.5">
      <c r="A30" s="406"/>
      <c r="B30" s="408"/>
      <c r="C30" s="408"/>
      <c r="D30" s="408"/>
      <c r="E30" s="408"/>
      <c r="F30" s="311" t="s">
        <v>765</v>
      </c>
      <c r="G30" s="311" t="s">
        <v>766</v>
      </c>
      <c r="H30" s="311" t="s">
        <v>767</v>
      </c>
      <c r="I30" s="311" t="s">
        <v>775</v>
      </c>
      <c r="J30" s="311" t="s">
        <v>769</v>
      </c>
      <c r="K30" s="311" t="s">
        <v>770</v>
      </c>
      <c r="L30" s="412"/>
    </row>
    <row r="31" spans="1:12">
      <c r="A31" s="40" t="s">
        <v>245</v>
      </c>
      <c r="B31" s="34">
        <v>5871</v>
      </c>
      <c r="C31" s="34">
        <v>5841</v>
      </c>
      <c r="D31" s="34">
        <v>5910</v>
      </c>
      <c r="E31" s="34">
        <v>6505</v>
      </c>
      <c r="F31" s="34">
        <v>6452</v>
      </c>
      <c r="G31" s="34">
        <v>6505</v>
      </c>
      <c r="H31" s="116">
        <v>6505</v>
      </c>
      <c r="I31" s="159" t="s">
        <v>34</v>
      </c>
      <c r="J31" s="34">
        <v>7060</v>
      </c>
      <c r="K31" s="34">
        <v>7048</v>
      </c>
      <c r="L31" s="212" t="s">
        <v>411</v>
      </c>
    </row>
    <row r="32" spans="1:12">
      <c r="A32" s="40" t="s">
        <v>246</v>
      </c>
      <c r="B32" s="34">
        <v>17468</v>
      </c>
      <c r="C32" s="34">
        <v>17730</v>
      </c>
      <c r="D32" s="34">
        <v>17835</v>
      </c>
      <c r="E32" s="34">
        <v>20448</v>
      </c>
      <c r="F32" s="34">
        <v>20638</v>
      </c>
      <c r="G32" s="34">
        <v>20448</v>
      </c>
      <c r="H32" s="116">
        <v>20448</v>
      </c>
      <c r="I32" s="159" t="s">
        <v>34</v>
      </c>
      <c r="J32" s="34">
        <v>22377</v>
      </c>
      <c r="K32" s="34">
        <v>22545</v>
      </c>
      <c r="L32" s="212" t="s">
        <v>412</v>
      </c>
    </row>
    <row r="33" spans="1:12">
      <c r="A33" s="31" t="s">
        <v>24</v>
      </c>
      <c r="B33" s="43">
        <f>SUM(B31:B32)</f>
        <v>23339</v>
      </c>
      <c r="C33" s="43">
        <f t="shared" ref="C33:H33" si="2">SUM(C31:C32)</f>
        <v>23571</v>
      </c>
      <c r="D33" s="43">
        <f t="shared" si="2"/>
        <v>23745</v>
      </c>
      <c r="E33" s="43">
        <f t="shared" si="2"/>
        <v>26953</v>
      </c>
      <c r="F33" s="43">
        <f t="shared" si="2"/>
        <v>27090</v>
      </c>
      <c r="G33" s="43">
        <f t="shared" si="2"/>
        <v>26953</v>
      </c>
      <c r="H33" s="43">
        <f t="shared" si="2"/>
        <v>26953</v>
      </c>
      <c r="I33" s="160" t="s">
        <v>34</v>
      </c>
      <c r="J33" s="117">
        <f>SUM(J31:J32)</f>
        <v>29437</v>
      </c>
      <c r="K33" s="117">
        <f>SUM(K31:K32)</f>
        <v>29593</v>
      </c>
      <c r="L33" s="211" t="s">
        <v>338</v>
      </c>
    </row>
    <row r="34" spans="1:12">
      <c r="A34" s="39" t="s">
        <v>328</v>
      </c>
      <c r="B34" s="38"/>
      <c r="C34" s="38"/>
      <c r="D34" s="38"/>
      <c r="L34" s="162" t="s">
        <v>337</v>
      </c>
    </row>
    <row r="35" spans="1:12">
      <c r="A35" s="140" t="s">
        <v>771</v>
      </c>
      <c r="B35" s="15"/>
      <c r="C35" s="15"/>
      <c r="D35" s="15"/>
      <c r="L35" s="315" t="s">
        <v>772</v>
      </c>
    </row>
    <row r="36" spans="1:12">
      <c r="A36" s="140" t="s">
        <v>773</v>
      </c>
      <c r="B36" s="15"/>
      <c r="C36" s="15"/>
      <c r="D36" s="15"/>
      <c r="L36" s="315" t="s">
        <v>774</v>
      </c>
    </row>
    <row r="37" spans="1:12">
      <c r="A37" s="140" t="s">
        <v>776</v>
      </c>
      <c r="B37" s="15"/>
      <c r="C37" s="15"/>
      <c r="D37" s="15"/>
      <c r="L37" s="315" t="s">
        <v>777</v>
      </c>
    </row>
    <row r="38" spans="1:12">
      <c r="L38" s="133"/>
    </row>
  </sheetData>
  <mergeCells count="30">
    <mergeCell ref="A27:L27"/>
    <mergeCell ref="A28:L28"/>
    <mergeCell ref="A29:A30"/>
    <mergeCell ref="B29:B30"/>
    <mergeCell ref="C29:C30"/>
    <mergeCell ref="D29:D30"/>
    <mergeCell ref="E29:E30"/>
    <mergeCell ref="F29:I29"/>
    <mergeCell ref="J29:K29"/>
    <mergeCell ref="L29:L30"/>
    <mergeCell ref="A15:L15"/>
    <mergeCell ref="A16:L16"/>
    <mergeCell ref="A17:A18"/>
    <mergeCell ref="B17:B18"/>
    <mergeCell ref="C17:C18"/>
    <mergeCell ref="D17:D18"/>
    <mergeCell ref="E17:E18"/>
    <mergeCell ref="F17:I17"/>
    <mergeCell ref="J17:K17"/>
    <mergeCell ref="L17:L18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9.42578125" style="147" customWidth="1"/>
    <col min="2" max="4" width="12.7109375" style="147" customWidth="1"/>
    <col min="5" max="11" width="9.140625" style="147"/>
    <col min="12" max="12" width="28.7109375" style="147" customWidth="1"/>
    <col min="13" max="16384" width="9.140625" style="147"/>
  </cols>
  <sheetData>
    <row r="1" spans="1:12">
      <c r="A1" s="358" t="s">
        <v>339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349" t="s">
        <v>340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>
      <c r="A3" s="88" t="s">
        <v>341</v>
      </c>
      <c r="B3" s="86"/>
      <c r="C3" s="86"/>
      <c r="D3" s="13"/>
      <c r="E3" s="13"/>
      <c r="F3" s="86"/>
      <c r="K3" s="13" t="s">
        <v>89</v>
      </c>
      <c r="L3" s="163" t="s">
        <v>342</v>
      </c>
    </row>
    <row r="4" spans="1:12">
      <c r="A4" s="414" t="s">
        <v>7</v>
      </c>
      <c r="B4" s="415">
        <v>2014</v>
      </c>
      <c r="C4" s="415">
        <v>2015</v>
      </c>
      <c r="D4" s="415">
        <v>2016</v>
      </c>
      <c r="E4" s="415">
        <v>2017</v>
      </c>
      <c r="F4" s="416">
        <v>2017</v>
      </c>
      <c r="G4" s="416"/>
      <c r="H4" s="416"/>
      <c r="I4" s="416"/>
      <c r="J4" s="415">
        <v>2018</v>
      </c>
      <c r="K4" s="415"/>
      <c r="L4" s="417" t="s">
        <v>343</v>
      </c>
    </row>
    <row r="5" spans="1:12" ht="25.5">
      <c r="A5" s="414"/>
      <c r="B5" s="415"/>
      <c r="C5" s="415"/>
      <c r="D5" s="415"/>
      <c r="E5" s="415"/>
      <c r="F5" s="316" t="s">
        <v>627</v>
      </c>
      <c r="G5" s="316" t="s">
        <v>628</v>
      </c>
      <c r="H5" s="316" t="s">
        <v>629</v>
      </c>
      <c r="I5" s="316" t="s">
        <v>630</v>
      </c>
      <c r="J5" s="316" t="s">
        <v>627</v>
      </c>
      <c r="K5" s="316" t="s">
        <v>628</v>
      </c>
      <c r="L5" s="417"/>
    </row>
    <row r="6" spans="1:12" ht="15" customHeight="1">
      <c r="A6" s="164" t="s">
        <v>239</v>
      </c>
      <c r="B6" s="165"/>
      <c r="C6" s="320"/>
      <c r="D6" s="320"/>
      <c r="E6" s="166"/>
      <c r="F6" s="167"/>
      <c r="G6" s="167"/>
      <c r="H6" s="167"/>
      <c r="I6" s="167"/>
      <c r="J6" s="167"/>
      <c r="K6" s="167"/>
      <c r="L6" s="168" t="s">
        <v>344</v>
      </c>
    </row>
    <row r="7" spans="1:12">
      <c r="A7" s="169" t="s">
        <v>345</v>
      </c>
      <c r="B7" s="170">
        <v>33.56185416666667</v>
      </c>
      <c r="C7" s="171">
        <v>34.695833333333333</v>
      </c>
      <c r="D7" s="171">
        <v>33.103472222222223</v>
      </c>
      <c r="E7" s="171">
        <v>34.504081632653055</v>
      </c>
      <c r="F7" s="171">
        <v>26.299999999999997</v>
      </c>
      <c r="G7" s="171">
        <v>38.324999999999996</v>
      </c>
      <c r="H7" s="171">
        <v>35.944444444444436</v>
      </c>
      <c r="I7" s="171">
        <v>30.515384615384615</v>
      </c>
      <c r="J7" s="171">
        <v>27.066666666666674</v>
      </c>
      <c r="K7" s="171">
        <v>38.075000000000003</v>
      </c>
      <c r="L7" s="172" t="s">
        <v>346</v>
      </c>
    </row>
    <row r="8" spans="1:12">
      <c r="A8" s="169" t="s">
        <v>347</v>
      </c>
      <c r="B8" s="173">
        <v>22.070979166666671</v>
      </c>
      <c r="C8" s="174">
        <v>23.712500000000002</v>
      </c>
      <c r="D8" s="174">
        <v>23.590277777777779</v>
      </c>
      <c r="E8" s="174">
        <v>22.732653061224486</v>
      </c>
      <c r="F8" s="174">
        <v>16.691666666666666</v>
      </c>
      <c r="G8" s="174">
        <v>25.316666666666663</v>
      </c>
      <c r="H8" s="174">
        <v>23.863888888888891</v>
      </c>
      <c r="I8" s="174">
        <v>19.599999999999998</v>
      </c>
      <c r="J8" s="174">
        <v>15.258333333333333</v>
      </c>
      <c r="K8" s="174">
        <v>25.75</v>
      </c>
      <c r="L8" s="172" t="s">
        <v>348</v>
      </c>
    </row>
    <row r="9" spans="1:12" ht="15" customHeight="1">
      <c r="A9" s="175" t="s">
        <v>349</v>
      </c>
      <c r="B9" s="176"/>
      <c r="C9" s="320"/>
      <c r="D9" s="320"/>
      <c r="E9" s="320"/>
      <c r="F9" s="320"/>
      <c r="G9" s="320"/>
      <c r="H9" s="320"/>
      <c r="I9" s="320"/>
      <c r="J9" s="320"/>
      <c r="K9" s="320"/>
      <c r="L9" s="168" t="s">
        <v>350</v>
      </c>
    </row>
    <row r="10" spans="1:12">
      <c r="A10" s="169" t="s">
        <v>345</v>
      </c>
      <c r="B10" s="170">
        <v>34.916537037037024</v>
      </c>
      <c r="C10" s="171">
        <v>35.817592592592597</v>
      </c>
      <c r="D10" s="171">
        <v>35.956312957875461</v>
      </c>
      <c r="E10" s="171">
        <v>35.976851851851855</v>
      </c>
      <c r="F10" s="171">
        <v>27.159259259259258</v>
      </c>
      <c r="G10" s="171">
        <v>41.68666666666666</v>
      </c>
      <c r="H10" s="171">
        <v>37.135064935064939</v>
      </c>
      <c r="I10" s="171">
        <v>31.525925925925918</v>
      </c>
      <c r="J10" s="171">
        <v>28.536666666666669</v>
      </c>
      <c r="K10" s="171">
        <v>40.413333333333341</v>
      </c>
      <c r="L10" s="172" t="s">
        <v>346</v>
      </c>
    </row>
    <row r="11" spans="1:12">
      <c r="A11" s="169" t="s">
        <v>347</v>
      </c>
      <c r="B11" s="173">
        <v>21.309024305555567</v>
      </c>
      <c r="C11" s="174">
        <v>22.386111111111109</v>
      </c>
      <c r="D11" s="174">
        <v>21.841100045787545</v>
      </c>
      <c r="E11" s="174">
        <v>22.525000000000002</v>
      </c>
      <c r="F11" s="174">
        <v>15.555555555555555</v>
      </c>
      <c r="G11" s="174">
        <v>25.873333333333328</v>
      </c>
      <c r="H11" s="174">
        <v>23.603896103896108</v>
      </c>
      <c r="I11" s="174">
        <v>18.5</v>
      </c>
      <c r="J11" s="174">
        <v>14.616666666666671</v>
      </c>
      <c r="K11" s="174">
        <v>25.809999999999995</v>
      </c>
      <c r="L11" s="172" t="s">
        <v>348</v>
      </c>
    </row>
    <row r="12" spans="1:12" ht="15" customHeight="1">
      <c r="A12" s="175" t="s">
        <v>281</v>
      </c>
      <c r="B12" s="176"/>
      <c r="C12" s="320"/>
      <c r="D12" s="320"/>
      <c r="E12" s="320"/>
      <c r="F12" s="320"/>
      <c r="G12" s="320"/>
      <c r="H12" s="320"/>
      <c r="I12" s="320"/>
      <c r="J12" s="320"/>
      <c r="K12" s="320"/>
      <c r="L12" s="168" t="s">
        <v>351</v>
      </c>
    </row>
    <row r="13" spans="1:12">
      <c r="A13" s="169" t="s">
        <v>345</v>
      </c>
      <c r="B13" s="169">
        <v>35.24229444444444</v>
      </c>
      <c r="C13" s="169">
        <v>35.972222222222229</v>
      </c>
      <c r="D13" s="169">
        <v>35.406250000000007</v>
      </c>
      <c r="E13" s="169">
        <v>36.201388888888893</v>
      </c>
      <c r="F13" s="169">
        <v>27.388888888888893</v>
      </c>
      <c r="G13" s="169">
        <v>40.116666666666667</v>
      </c>
      <c r="H13" s="169">
        <v>38.006896551724147</v>
      </c>
      <c r="I13" s="169">
        <v>32.055555555555557</v>
      </c>
      <c r="J13" s="169">
        <v>28.333333333333329</v>
      </c>
      <c r="K13" s="169">
        <v>39.355555555555554</v>
      </c>
      <c r="L13" s="172" t="s">
        <v>346</v>
      </c>
    </row>
    <row r="14" spans="1:12">
      <c r="A14" s="169" t="s">
        <v>347</v>
      </c>
      <c r="B14" s="177">
        <v>21.497230555555561</v>
      </c>
      <c r="C14" s="177">
        <v>22.259444444444441</v>
      </c>
      <c r="D14" s="177">
        <v>21.500694444444449</v>
      </c>
      <c r="E14" s="177">
        <v>22.062500000000004</v>
      </c>
      <c r="F14" s="177">
        <v>15.116666666666667</v>
      </c>
      <c r="G14" s="177">
        <v>25.355555555555558</v>
      </c>
      <c r="H14" s="177">
        <v>23.637931034482758</v>
      </c>
      <c r="I14" s="177">
        <v>18.511111111111109</v>
      </c>
      <c r="J14" s="177">
        <v>14.1</v>
      </c>
      <c r="K14" s="177">
        <v>25.650000000000002</v>
      </c>
      <c r="L14" s="172" t="s">
        <v>348</v>
      </c>
    </row>
    <row r="15" spans="1:12" ht="15" customHeight="1">
      <c r="A15" s="175" t="s">
        <v>352</v>
      </c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8" t="s">
        <v>353</v>
      </c>
    </row>
    <row r="16" spans="1:12">
      <c r="A16" s="169" t="s">
        <v>345</v>
      </c>
      <c r="B16" s="169">
        <v>31.891625000000001</v>
      </c>
      <c r="C16" s="169">
        <v>33.27152777777777</v>
      </c>
      <c r="D16" s="169">
        <v>32.283333333333331</v>
      </c>
      <c r="E16" s="169">
        <v>33.047222222222224</v>
      </c>
      <c r="F16" s="169">
        <v>24.011111111111109</v>
      </c>
      <c r="G16" s="169">
        <v>37.56666666666667</v>
      </c>
      <c r="H16" s="169">
        <v>34.092592592592581</v>
      </c>
      <c r="I16" s="169">
        <v>29.911111111111115</v>
      </c>
      <c r="J16" s="169">
        <v>25.777777777777779</v>
      </c>
      <c r="K16" s="169">
        <v>35</v>
      </c>
      <c r="L16" s="172" t="s">
        <v>346</v>
      </c>
    </row>
    <row r="17" spans="1:12">
      <c r="A17" s="178" t="s">
        <v>347</v>
      </c>
      <c r="B17" s="179">
        <v>24.04858333333333</v>
      </c>
      <c r="C17" s="179">
        <v>24.12222222222222</v>
      </c>
      <c r="D17" s="179">
        <v>23.887500000000003</v>
      </c>
      <c r="E17" s="179">
        <v>24.236111111111104</v>
      </c>
      <c r="F17" s="179">
        <v>17.111111111111111</v>
      </c>
      <c r="G17" s="179">
        <v>26.266666666666662</v>
      </c>
      <c r="H17" s="179">
        <v>24.818518518518516</v>
      </c>
      <c r="I17" s="179">
        <v>22.488888888888891</v>
      </c>
      <c r="J17" s="179">
        <v>16.977777777777778</v>
      </c>
      <c r="K17" s="179">
        <v>26.43333333333333</v>
      </c>
      <c r="L17" s="180" t="s">
        <v>348</v>
      </c>
    </row>
    <row r="18" spans="1:12">
      <c r="A18" s="39" t="s">
        <v>354</v>
      </c>
      <c r="B18" s="181"/>
      <c r="C18" s="181"/>
      <c r="D18" s="181"/>
      <c r="E18" s="171"/>
      <c r="F18" s="171"/>
      <c r="G18" s="171"/>
      <c r="H18" s="171"/>
      <c r="I18" s="171"/>
      <c r="J18" s="171"/>
      <c r="K18" s="171"/>
      <c r="L18" s="182" t="s">
        <v>355</v>
      </c>
    </row>
    <row r="19" spans="1:12">
      <c r="A19" s="1"/>
      <c r="B19" s="165"/>
      <c r="C19" s="320"/>
      <c r="D19" s="320"/>
      <c r="E19" s="166"/>
      <c r="F19" s="167"/>
      <c r="G19" s="167"/>
      <c r="H19" s="167"/>
      <c r="I19" s="167"/>
      <c r="J19" s="167"/>
      <c r="K19" s="167"/>
      <c r="L19" s="1"/>
    </row>
    <row r="20" spans="1:12">
      <c r="A20" s="1"/>
      <c r="B20" s="170"/>
      <c r="C20" s="171"/>
      <c r="D20" s="171"/>
      <c r="E20" s="171"/>
      <c r="F20" s="171"/>
      <c r="G20" s="171"/>
      <c r="H20" s="171"/>
      <c r="I20" s="171"/>
      <c r="J20" s="171"/>
      <c r="K20" s="171"/>
      <c r="L20" s="1"/>
    </row>
    <row r="21" spans="1:12">
      <c r="A21" s="1"/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"/>
    </row>
    <row r="22" spans="1:12">
      <c r="A22" s="1"/>
      <c r="B22" s="176"/>
      <c r="C22" s="320"/>
      <c r="D22" s="320"/>
      <c r="E22" s="320"/>
      <c r="F22" s="320"/>
      <c r="G22" s="320"/>
      <c r="H22" s="320"/>
      <c r="I22" s="320"/>
      <c r="J22" s="320"/>
      <c r="K22" s="320"/>
      <c r="L22" s="1"/>
    </row>
    <row r="23" spans="1:12">
      <c r="A23" s="1"/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"/>
    </row>
    <row r="24" spans="1:12">
      <c r="A24" s="1"/>
      <c r="B24" s="183"/>
      <c r="C24" s="184"/>
      <c r="D24" s="184"/>
      <c r="E24" s="184"/>
      <c r="F24" s="184"/>
      <c r="G24" s="184"/>
      <c r="H24" s="184"/>
      <c r="I24" s="184"/>
      <c r="J24" s="184"/>
      <c r="K24" s="184"/>
      <c r="L24" s="1"/>
    </row>
    <row r="25" spans="1:12">
      <c r="A25" s="1"/>
      <c r="B25" s="176"/>
      <c r="C25" s="320"/>
      <c r="D25" s="320"/>
      <c r="E25" s="320"/>
      <c r="F25" s="320"/>
      <c r="G25" s="320"/>
      <c r="H25" s="320"/>
      <c r="I25" s="320"/>
      <c r="J25" s="320"/>
      <c r="K25" s="320"/>
      <c r="L25" s="1"/>
    </row>
    <row r="26" spans="1:12">
      <c r="A26" s="1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"/>
    </row>
    <row r="27" spans="1:12">
      <c r="A27" s="1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"/>
    </row>
    <row r="28" spans="1:12">
      <c r="A28" s="1"/>
      <c r="B28" s="165"/>
      <c r="C28" s="166"/>
      <c r="D28" s="166"/>
      <c r="E28" s="166"/>
      <c r="F28" s="166"/>
      <c r="G28" s="166"/>
      <c r="H28" s="166"/>
      <c r="I28" s="166"/>
      <c r="J28" s="166"/>
      <c r="K28" s="166"/>
      <c r="L28" s="1"/>
    </row>
    <row r="29" spans="1:12">
      <c r="A29" s="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"/>
    </row>
    <row r="30" spans="1:12">
      <c r="A30" s="1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"/>
    </row>
    <row r="31" spans="1:12">
      <c r="A31" s="1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"/>
    </row>
    <row r="32" spans="1:12">
      <c r="A32" s="1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"/>
    </row>
    <row r="33" spans="1:12">
      <c r="A33" s="1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"/>
    </row>
    <row r="34" spans="1:12">
      <c r="A34" s="1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"/>
    </row>
    <row r="35" spans="1:12">
      <c r="A35" s="1"/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"/>
    </row>
    <row r="36" spans="1:12">
      <c r="A36" s="1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"/>
    </row>
    <row r="37" spans="1:12">
      <c r="A37" s="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"/>
    </row>
    <row r="38" spans="1:12">
      <c r="A38" s="1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"/>
    </row>
    <row r="39" spans="1:12">
      <c r="A39" s="1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"/>
    </row>
    <row r="40" spans="1:12">
      <c r="A40" s="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"/>
    </row>
    <row r="41" spans="1:12">
      <c r="A41" s="1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"/>
    </row>
    <row r="42" spans="1:12">
      <c r="A42" s="1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"/>
    </row>
    <row r="43" spans="1:12">
      <c r="A43" s="1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"/>
    </row>
    <row r="44" spans="1:12">
      <c r="A44" s="1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"/>
    </row>
    <row r="45" spans="1:12">
      <c r="A45" s="1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2.5703125" style="147" bestFit="1" customWidth="1"/>
    <col min="2" max="11" width="9.140625" style="147"/>
    <col min="12" max="12" width="27.140625" style="147" customWidth="1"/>
    <col min="13" max="16384" width="9.140625" style="147"/>
  </cols>
  <sheetData>
    <row r="1" spans="1:12">
      <c r="A1" s="358" t="s">
        <v>356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358" t="s">
        <v>703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>
      <c r="A3" s="88" t="s">
        <v>357</v>
      </c>
      <c r="B3" s="86"/>
      <c r="C3" s="86"/>
      <c r="D3" s="86"/>
      <c r="E3" s="13"/>
      <c r="F3" s="13"/>
      <c r="G3" s="13"/>
      <c r="H3" s="86"/>
      <c r="K3" s="13" t="s">
        <v>89</v>
      </c>
      <c r="L3" s="163" t="s">
        <v>358</v>
      </c>
    </row>
    <row r="4" spans="1:12">
      <c r="A4" s="414" t="s">
        <v>7</v>
      </c>
      <c r="B4" s="415">
        <v>2014</v>
      </c>
      <c r="C4" s="415">
        <v>2015</v>
      </c>
      <c r="D4" s="415">
        <v>2016</v>
      </c>
      <c r="E4" s="415">
        <v>2017</v>
      </c>
      <c r="F4" s="418">
        <v>2017</v>
      </c>
      <c r="G4" s="418"/>
      <c r="H4" s="418"/>
      <c r="I4" s="418"/>
      <c r="J4" s="419">
        <v>2018</v>
      </c>
      <c r="K4" s="419"/>
      <c r="L4" s="417" t="s">
        <v>343</v>
      </c>
    </row>
    <row r="5" spans="1:12" ht="25.5">
      <c r="A5" s="414"/>
      <c r="B5" s="415"/>
      <c r="C5" s="415"/>
      <c r="D5" s="415"/>
      <c r="E5" s="415"/>
      <c r="F5" s="316" t="s">
        <v>627</v>
      </c>
      <c r="G5" s="316" t="s">
        <v>628</v>
      </c>
      <c r="H5" s="316" t="s">
        <v>629</v>
      </c>
      <c r="I5" s="316" t="s">
        <v>630</v>
      </c>
      <c r="J5" s="316" t="s">
        <v>627</v>
      </c>
      <c r="K5" s="316" t="s">
        <v>628</v>
      </c>
      <c r="L5" s="417"/>
    </row>
    <row r="6" spans="1:12" ht="15" customHeight="1">
      <c r="A6" s="319" t="s">
        <v>359</v>
      </c>
      <c r="B6" s="320"/>
      <c r="C6" s="320"/>
      <c r="D6" s="320"/>
      <c r="E6" s="166"/>
      <c r="F6" s="167"/>
      <c r="G6" s="167"/>
      <c r="H6" s="167"/>
      <c r="I6" s="167"/>
      <c r="J6" s="167"/>
      <c r="K6" s="167"/>
      <c r="L6" s="168" t="s">
        <v>344</v>
      </c>
    </row>
    <row r="7" spans="1:12">
      <c r="A7" s="169" t="s">
        <v>360</v>
      </c>
      <c r="B7" s="169">
        <v>18.3</v>
      </c>
      <c r="C7" s="169" t="s">
        <v>34</v>
      </c>
      <c r="D7" s="169" t="s">
        <v>34</v>
      </c>
      <c r="E7" s="187">
        <v>31</v>
      </c>
      <c r="F7" s="187">
        <v>31</v>
      </c>
      <c r="G7" s="188" t="s">
        <v>34</v>
      </c>
      <c r="H7" s="188">
        <v>0.6</v>
      </c>
      <c r="I7" s="177">
        <v>1.4</v>
      </c>
      <c r="J7" s="177">
        <v>7.6</v>
      </c>
      <c r="K7" s="177">
        <v>0.4</v>
      </c>
      <c r="L7" s="172" t="s">
        <v>361</v>
      </c>
    </row>
    <row r="8" spans="1:12">
      <c r="A8" s="169" t="s">
        <v>362</v>
      </c>
      <c r="B8" s="177">
        <v>88.33</v>
      </c>
      <c r="C8" s="177">
        <v>40.19</v>
      </c>
      <c r="D8" s="177">
        <v>33.486666666666665</v>
      </c>
      <c r="E8" s="187">
        <v>19.440833333333334</v>
      </c>
      <c r="F8" s="187">
        <v>18.272499999999997</v>
      </c>
      <c r="G8" s="188" t="s">
        <v>34</v>
      </c>
      <c r="H8" s="187">
        <v>0.6</v>
      </c>
      <c r="I8" s="177">
        <v>0.56833333333333347</v>
      </c>
      <c r="J8" s="177">
        <v>2.5681818181818179</v>
      </c>
      <c r="K8" s="177">
        <v>7.0000000000000007E-2</v>
      </c>
      <c r="L8" s="172" t="s">
        <v>363</v>
      </c>
    </row>
    <row r="9" spans="1:12" ht="15" customHeight="1">
      <c r="A9" s="319" t="s">
        <v>349</v>
      </c>
      <c r="B9" s="320"/>
      <c r="C9" s="320"/>
      <c r="D9" s="320"/>
      <c r="E9" s="166"/>
      <c r="F9" s="319"/>
      <c r="G9" s="319"/>
      <c r="H9" s="319"/>
      <c r="I9" s="167"/>
      <c r="J9" s="167"/>
      <c r="K9" s="167"/>
      <c r="L9" s="168" t="s">
        <v>350</v>
      </c>
    </row>
    <row r="10" spans="1:12">
      <c r="A10" s="169" t="s">
        <v>360</v>
      </c>
      <c r="B10" s="169">
        <v>76.8</v>
      </c>
      <c r="C10" s="169" t="s">
        <v>34</v>
      </c>
      <c r="D10" s="169" t="s">
        <v>34</v>
      </c>
      <c r="E10" s="187">
        <v>84.2</v>
      </c>
      <c r="F10" s="188">
        <v>84.2</v>
      </c>
      <c r="G10" s="188">
        <v>9.6999999999999993</v>
      </c>
      <c r="H10" s="187">
        <v>12.5</v>
      </c>
      <c r="I10" s="177">
        <v>45.2</v>
      </c>
      <c r="J10" s="177">
        <v>7.6</v>
      </c>
      <c r="K10" s="177">
        <v>17</v>
      </c>
      <c r="L10" s="172" t="s">
        <v>361</v>
      </c>
    </row>
    <row r="11" spans="1:12">
      <c r="A11" s="169" t="s">
        <v>362</v>
      </c>
      <c r="B11" s="177">
        <v>88.81</v>
      </c>
      <c r="C11" s="177">
        <v>359.15999999999997</v>
      </c>
      <c r="D11" s="177">
        <v>311.5</v>
      </c>
      <c r="E11" s="187">
        <v>45.836866096866096</v>
      </c>
      <c r="F11" s="189">
        <v>27.598888888888887</v>
      </c>
      <c r="G11" s="189">
        <v>11.6</v>
      </c>
      <c r="H11" s="187">
        <v>2.8525925925925923</v>
      </c>
      <c r="I11" s="177">
        <v>3.7853846153846153</v>
      </c>
      <c r="J11" s="177">
        <v>1.0640000000000001</v>
      </c>
      <c r="K11" s="177">
        <v>3.5714285714285721</v>
      </c>
      <c r="L11" s="172" t="s">
        <v>363</v>
      </c>
    </row>
    <row r="12" spans="1:12" ht="15" customHeight="1">
      <c r="A12" s="319" t="s">
        <v>281</v>
      </c>
      <c r="B12" s="166"/>
      <c r="C12" s="166"/>
      <c r="D12" s="166"/>
      <c r="E12" s="166"/>
      <c r="F12" s="319"/>
      <c r="G12" s="319"/>
      <c r="H12" s="319"/>
      <c r="I12" s="167"/>
      <c r="J12" s="167"/>
      <c r="K12" s="167"/>
      <c r="L12" s="168" t="s">
        <v>351</v>
      </c>
    </row>
    <row r="13" spans="1:12">
      <c r="A13" s="169" t="s">
        <v>360</v>
      </c>
      <c r="B13" s="169">
        <v>8.8000000000000007</v>
      </c>
      <c r="C13" s="169" t="s">
        <v>34</v>
      </c>
      <c r="D13" s="169" t="s">
        <v>34</v>
      </c>
      <c r="E13" s="187">
        <v>31</v>
      </c>
      <c r="F13" s="188">
        <v>31</v>
      </c>
      <c r="G13" s="188" t="s">
        <v>34</v>
      </c>
      <c r="H13" s="187">
        <v>28.9</v>
      </c>
      <c r="I13" s="177">
        <v>23.8</v>
      </c>
      <c r="J13" s="177">
        <v>3</v>
      </c>
      <c r="K13" s="177">
        <v>5.2</v>
      </c>
      <c r="L13" s="172" t="s">
        <v>361</v>
      </c>
    </row>
    <row r="14" spans="1:12">
      <c r="A14" s="169" t="s">
        <v>362</v>
      </c>
      <c r="B14" s="177">
        <v>9</v>
      </c>
      <c r="C14" s="177">
        <v>34.799999999999997</v>
      </c>
      <c r="D14" s="177">
        <v>113.6</v>
      </c>
      <c r="E14" s="187">
        <v>21.36877394636015</v>
      </c>
      <c r="F14" s="187">
        <v>13.71111111111111</v>
      </c>
      <c r="G14" s="188" t="s">
        <v>34</v>
      </c>
      <c r="H14" s="187">
        <v>5.2465517241379303</v>
      </c>
      <c r="I14" s="177">
        <v>2.411111111111111</v>
      </c>
      <c r="J14" s="177">
        <v>0.61333333333333329</v>
      </c>
      <c r="K14" s="177">
        <v>0.93333333333333324</v>
      </c>
      <c r="L14" s="172" t="s">
        <v>363</v>
      </c>
    </row>
    <row r="15" spans="1:12" ht="15" customHeight="1">
      <c r="A15" s="319" t="s">
        <v>352</v>
      </c>
      <c r="B15" s="320"/>
      <c r="C15" s="320"/>
      <c r="D15" s="320"/>
      <c r="E15" s="166"/>
      <c r="F15" s="319"/>
      <c r="G15" s="319"/>
      <c r="H15" s="319"/>
      <c r="I15" s="167"/>
      <c r="J15" s="167"/>
      <c r="K15" s="167"/>
      <c r="L15" s="168" t="s">
        <v>353</v>
      </c>
    </row>
    <row r="16" spans="1:12">
      <c r="A16" s="169" t="s">
        <v>360</v>
      </c>
      <c r="B16" s="169">
        <v>9.6</v>
      </c>
      <c r="C16" s="171" t="s">
        <v>34</v>
      </c>
      <c r="D16" s="169" t="s">
        <v>34</v>
      </c>
      <c r="E16" s="188">
        <v>50</v>
      </c>
      <c r="F16" s="188">
        <v>50</v>
      </c>
      <c r="G16" s="188" t="s">
        <v>34</v>
      </c>
      <c r="H16" s="188">
        <v>0.4</v>
      </c>
      <c r="I16" s="177">
        <v>2.6</v>
      </c>
      <c r="J16" s="177">
        <v>16</v>
      </c>
      <c r="K16" s="177">
        <v>5</v>
      </c>
      <c r="L16" s="172" t="s">
        <v>361</v>
      </c>
    </row>
    <row r="17" spans="1:12">
      <c r="A17" s="178" t="s">
        <v>362</v>
      </c>
      <c r="B17" s="179">
        <v>19.600000000000001</v>
      </c>
      <c r="C17" s="179">
        <v>99.7</v>
      </c>
      <c r="D17" s="179">
        <v>43.136666666666663</v>
      </c>
      <c r="E17" s="179">
        <v>36.601111111111116</v>
      </c>
      <c r="F17" s="179">
        <v>35.867777777777782</v>
      </c>
      <c r="G17" s="179" t="s">
        <v>34</v>
      </c>
      <c r="H17" s="179">
        <v>0.4</v>
      </c>
      <c r="I17" s="179">
        <v>0.33333333333333331</v>
      </c>
      <c r="J17" s="179">
        <v>4.844444444444445</v>
      </c>
      <c r="K17" s="179">
        <v>2</v>
      </c>
      <c r="L17" s="172" t="s">
        <v>363</v>
      </c>
    </row>
    <row r="18" spans="1:12">
      <c r="A18" s="39" t="s">
        <v>354</v>
      </c>
      <c r="B18" s="181"/>
      <c r="C18" s="181"/>
      <c r="D18" s="181"/>
      <c r="E18" s="181"/>
      <c r="F18" s="181"/>
      <c r="L18" s="182" t="s">
        <v>355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6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147" bestFit="1" customWidth="1"/>
    <col min="2" max="9" width="9.140625" style="147"/>
    <col min="10" max="10" width="8.28515625" style="147" customWidth="1"/>
    <col min="11" max="11" width="9.140625" style="147"/>
    <col min="12" max="12" width="22.42578125" style="147" customWidth="1"/>
    <col min="13" max="16384" width="9.140625" style="147"/>
  </cols>
  <sheetData>
    <row r="1" spans="1:13">
      <c r="A1" s="358" t="s">
        <v>364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3">
      <c r="A2" s="358" t="s">
        <v>704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18"/>
    </row>
    <row r="3" spans="1:13">
      <c r="A3" s="88" t="s">
        <v>365</v>
      </c>
      <c r="B3" s="86"/>
      <c r="C3" s="86"/>
      <c r="D3" s="86"/>
      <c r="E3" s="86"/>
      <c r="F3" s="13"/>
      <c r="K3" s="314" t="s">
        <v>89</v>
      </c>
      <c r="L3" s="163" t="s">
        <v>366</v>
      </c>
    </row>
    <row r="4" spans="1:13">
      <c r="A4" s="414" t="s">
        <v>7</v>
      </c>
      <c r="B4" s="415">
        <v>2014</v>
      </c>
      <c r="C4" s="415">
        <v>2015</v>
      </c>
      <c r="D4" s="415">
        <v>2016</v>
      </c>
      <c r="E4" s="415">
        <v>2017</v>
      </c>
      <c r="F4" s="422">
        <v>2017</v>
      </c>
      <c r="G4" s="422"/>
      <c r="H4" s="422"/>
      <c r="I4" s="422"/>
      <c r="J4" s="423">
        <v>2018</v>
      </c>
      <c r="K4" s="423"/>
      <c r="L4" s="417" t="s">
        <v>343</v>
      </c>
    </row>
    <row r="5" spans="1:13" ht="25.5">
      <c r="A5" s="414"/>
      <c r="B5" s="415"/>
      <c r="C5" s="415"/>
      <c r="D5" s="415"/>
      <c r="E5" s="415"/>
      <c r="F5" s="316" t="s">
        <v>627</v>
      </c>
      <c r="G5" s="316" t="s">
        <v>628</v>
      </c>
      <c r="H5" s="316" t="s">
        <v>629</v>
      </c>
      <c r="I5" s="316" t="s">
        <v>630</v>
      </c>
      <c r="J5" s="316" t="s">
        <v>627</v>
      </c>
      <c r="K5" s="316" t="s">
        <v>628</v>
      </c>
      <c r="L5" s="417"/>
    </row>
    <row r="6" spans="1:13" ht="15" customHeight="1">
      <c r="A6" s="319" t="s">
        <v>239</v>
      </c>
      <c r="B6" s="166"/>
      <c r="C6" s="166"/>
      <c r="D6" s="166"/>
      <c r="E6" s="166"/>
      <c r="F6" s="167"/>
      <c r="G6" s="167"/>
      <c r="H6" s="167"/>
      <c r="I6" s="167"/>
      <c r="J6" s="167"/>
      <c r="K6" s="167"/>
      <c r="L6" s="190" t="s">
        <v>344</v>
      </c>
    </row>
    <row r="7" spans="1:13">
      <c r="A7" s="169" t="s">
        <v>367</v>
      </c>
      <c r="B7" s="169">
        <v>10.895833333333334</v>
      </c>
      <c r="C7" s="169">
        <v>12.708333333333334</v>
      </c>
      <c r="D7" s="169">
        <v>12.3680555555556</v>
      </c>
      <c r="E7" s="169">
        <v>12.714285714285714</v>
      </c>
      <c r="F7" s="169">
        <v>13.916666666666666</v>
      </c>
      <c r="G7" s="169">
        <v>12.833333333333334</v>
      </c>
      <c r="H7" s="169">
        <v>13.166666666666666</v>
      </c>
      <c r="I7" s="169">
        <v>11.076923076923077</v>
      </c>
      <c r="J7" s="169">
        <v>11</v>
      </c>
      <c r="K7" s="169">
        <v>13.5</v>
      </c>
      <c r="L7" s="172" t="s">
        <v>368</v>
      </c>
    </row>
    <row r="8" spans="1:13">
      <c r="A8" s="169" t="s">
        <v>369</v>
      </c>
      <c r="B8" s="177">
        <v>41.834916666666665</v>
      </c>
      <c r="C8" s="177">
        <v>57</v>
      </c>
      <c r="D8" s="169">
        <v>63</v>
      </c>
      <c r="E8" s="169">
        <v>73</v>
      </c>
      <c r="F8" s="169">
        <v>73</v>
      </c>
      <c r="G8" s="169">
        <v>44</v>
      </c>
      <c r="H8" s="169">
        <v>47</v>
      </c>
      <c r="I8" s="169">
        <v>50</v>
      </c>
      <c r="J8" s="169">
        <v>59</v>
      </c>
      <c r="K8" s="169">
        <v>53</v>
      </c>
      <c r="L8" s="172" t="s">
        <v>370</v>
      </c>
    </row>
    <row r="9" spans="1:13">
      <c r="A9" s="169" t="s">
        <v>371</v>
      </c>
      <c r="B9" s="177">
        <v>22.720729166666668</v>
      </c>
      <c r="C9" s="177">
        <v>28.505555555555556</v>
      </c>
      <c r="D9" s="169">
        <v>25.972222222222221</v>
      </c>
      <c r="E9" s="169">
        <v>26.367346938775512</v>
      </c>
      <c r="F9" s="169">
        <v>30.083333333333332</v>
      </c>
      <c r="G9" s="169">
        <v>25.666666666666668</v>
      </c>
      <c r="H9" s="169">
        <v>27.083333333333332</v>
      </c>
      <c r="I9" s="169">
        <v>22.923076923076923</v>
      </c>
      <c r="J9" s="169">
        <v>23.333333333333332</v>
      </c>
      <c r="K9" s="169">
        <v>28.5</v>
      </c>
      <c r="L9" s="172" t="s">
        <v>372</v>
      </c>
    </row>
    <row r="10" spans="1:13" ht="15" customHeight="1">
      <c r="A10" s="420" t="s">
        <v>240</v>
      </c>
      <c r="B10" s="421"/>
      <c r="C10" s="320"/>
      <c r="D10" s="167"/>
      <c r="E10" s="167"/>
      <c r="F10" s="167"/>
      <c r="G10" s="167"/>
      <c r="H10" s="167"/>
      <c r="I10" s="167"/>
      <c r="J10" s="167"/>
      <c r="K10" s="167"/>
      <c r="L10" s="190" t="s">
        <v>350</v>
      </c>
    </row>
    <row r="11" spans="1:13">
      <c r="A11" s="169" t="s">
        <v>367</v>
      </c>
      <c r="B11" s="169">
        <v>9.5286631944444515</v>
      </c>
      <c r="C11" s="169">
        <v>11.431481481481478</v>
      </c>
      <c r="D11" s="169">
        <v>10.225724816849816</v>
      </c>
      <c r="E11" s="169">
        <v>11.175925925925926</v>
      </c>
      <c r="F11" s="169">
        <v>11.851851851851851</v>
      </c>
      <c r="G11" s="169">
        <v>11.333333333333334</v>
      </c>
      <c r="H11" s="169">
        <v>11.666666666666666</v>
      </c>
      <c r="I11" s="169">
        <v>9.6666666666666661</v>
      </c>
      <c r="J11" s="169">
        <v>10.1</v>
      </c>
      <c r="K11" s="169">
        <v>12.833333333333334</v>
      </c>
      <c r="L11" s="172" t="s">
        <v>368</v>
      </c>
    </row>
    <row r="12" spans="1:13">
      <c r="A12" s="169" t="s">
        <v>369</v>
      </c>
      <c r="B12" s="177">
        <v>56.879500000000007</v>
      </c>
      <c r="C12" s="177">
        <v>68</v>
      </c>
      <c r="D12" s="169">
        <v>67</v>
      </c>
      <c r="E12" s="169">
        <v>84</v>
      </c>
      <c r="F12" s="169">
        <v>84</v>
      </c>
      <c r="G12" s="169">
        <v>72</v>
      </c>
      <c r="H12" s="169">
        <v>70</v>
      </c>
      <c r="I12" s="169">
        <v>54</v>
      </c>
      <c r="J12" s="169">
        <v>80</v>
      </c>
      <c r="K12" s="169">
        <v>74</v>
      </c>
      <c r="L12" s="172" t="s">
        <v>370</v>
      </c>
    </row>
    <row r="13" spans="1:13">
      <c r="A13" s="169" t="s">
        <v>371</v>
      </c>
      <c r="B13" s="177">
        <v>22.772009259259264</v>
      </c>
      <c r="C13" s="177">
        <v>25.977777777777778</v>
      </c>
      <c r="D13" s="169">
        <v>24.354332875457875</v>
      </c>
      <c r="E13" s="169">
        <v>26.638888888888889</v>
      </c>
      <c r="F13" s="169">
        <v>28.592592592592592</v>
      </c>
      <c r="G13" s="169">
        <v>26.7</v>
      </c>
      <c r="H13" s="169">
        <v>28.037037037037038</v>
      </c>
      <c r="I13" s="169">
        <v>22.888888888888889</v>
      </c>
      <c r="J13" s="169">
        <v>23.466666666666665</v>
      </c>
      <c r="K13" s="169">
        <v>30.333333333333332</v>
      </c>
      <c r="L13" s="172" t="s">
        <v>372</v>
      </c>
    </row>
    <row r="14" spans="1:13" ht="15" customHeight="1">
      <c r="A14" s="319" t="s">
        <v>281</v>
      </c>
      <c r="B14" s="166"/>
      <c r="C14" s="320"/>
      <c r="D14" s="167"/>
      <c r="E14" s="167"/>
      <c r="F14" s="167"/>
      <c r="G14" s="167"/>
      <c r="H14" s="167"/>
      <c r="I14" s="167"/>
      <c r="J14" s="167"/>
      <c r="K14" s="167"/>
      <c r="L14" s="190" t="s">
        <v>351</v>
      </c>
    </row>
    <row r="15" spans="1:13">
      <c r="A15" s="169" t="s">
        <v>367</v>
      </c>
      <c r="B15" s="169">
        <v>10.733105555555554</v>
      </c>
      <c r="C15" s="169">
        <v>12.500000000000002</v>
      </c>
      <c r="D15" s="169">
        <v>12.090277777777777</v>
      </c>
      <c r="E15" s="169">
        <v>12.361111111111111</v>
      </c>
      <c r="F15" s="169">
        <v>14.111111111111111</v>
      </c>
      <c r="G15" s="169">
        <v>14.722222222222221</v>
      </c>
      <c r="H15" s="169">
        <v>11.833333333333334</v>
      </c>
      <c r="I15" s="169">
        <v>10</v>
      </c>
      <c r="J15" s="169">
        <v>12.2</v>
      </c>
      <c r="K15" s="169">
        <v>15.444444444444445</v>
      </c>
      <c r="L15" s="172" t="s">
        <v>368</v>
      </c>
    </row>
    <row r="16" spans="1:13">
      <c r="A16" s="169" t="s">
        <v>369</v>
      </c>
      <c r="B16" s="177">
        <v>49.970750000000002</v>
      </c>
      <c r="C16" s="177">
        <v>63</v>
      </c>
      <c r="D16" s="169">
        <v>84</v>
      </c>
      <c r="E16" s="169">
        <v>102</v>
      </c>
      <c r="F16" s="169">
        <v>102</v>
      </c>
      <c r="G16" s="169">
        <v>58</v>
      </c>
      <c r="H16" s="169">
        <v>54</v>
      </c>
      <c r="I16" s="169">
        <v>50</v>
      </c>
      <c r="J16" s="169">
        <v>57</v>
      </c>
      <c r="K16" s="169">
        <v>84</v>
      </c>
      <c r="L16" s="172" t="s">
        <v>370</v>
      </c>
    </row>
    <row r="17" spans="1:12">
      <c r="A17" s="169" t="s">
        <v>371</v>
      </c>
      <c r="B17" s="177">
        <v>24.275044444444436</v>
      </c>
      <c r="C17" s="177">
        <v>27.220833333333331</v>
      </c>
      <c r="D17" s="169">
        <v>26.854166666666668</v>
      </c>
      <c r="E17" s="169">
        <v>28.291666666666668</v>
      </c>
      <c r="F17" s="169">
        <v>33.833333333333336</v>
      </c>
      <c r="G17" s="169">
        <v>30.388888888888889</v>
      </c>
      <c r="H17" s="169">
        <v>27.111111111111111</v>
      </c>
      <c r="I17" s="169">
        <v>22.722222222222221</v>
      </c>
      <c r="J17" s="169">
        <v>26.066666666666666</v>
      </c>
      <c r="K17" s="169">
        <v>33.055555555555557</v>
      </c>
      <c r="L17" s="172" t="s">
        <v>372</v>
      </c>
    </row>
    <row r="18" spans="1:12" ht="15" customHeight="1">
      <c r="A18" s="420" t="s">
        <v>352</v>
      </c>
      <c r="B18" s="421"/>
      <c r="C18" s="320"/>
      <c r="D18" s="167"/>
      <c r="E18" s="167"/>
      <c r="F18" s="167"/>
      <c r="G18" s="167"/>
      <c r="H18" s="167"/>
      <c r="I18" s="167"/>
      <c r="J18" s="167"/>
      <c r="K18" s="167"/>
      <c r="L18" s="190" t="s">
        <v>353</v>
      </c>
    </row>
    <row r="19" spans="1:12">
      <c r="A19" s="169" t="s">
        <v>367</v>
      </c>
      <c r="B19" s="169">
        <v>13.067354166666668</v>
      </c>
      <c r="C19" s="169">
        <v>15.193055555555555</v>
      </c>
      <c r="D19" s="169">
        <v>15.027777777777779</v>
      </c>
      <c r="E19" s="169">
        <v>15.694444444444445</v>
      </c>
      <c r="F19" s="169">
        <v>17.888888888888889</v>
      </c>
      <c r="G19" s="169">
        <v>16</v>
      </c>
      <c r="H19" s="169">
        <v>13.666666666666666</v>
      </c>
      <c r="I19" s="169">
        <v>14.888888888888889</v>
      </c>
      <c r="J19" s="169">
        <v>14.888888888888889</v>
      </c>
      <c r="K19" s="169">
        <v>17.222222222222221</v>
      </c>
      <c r="L19" s="172" t="s">
        <v>368</v>
      </c>
    </row>
    <row r="20" spans="1:12">
      <c r="A20" s="169" t="s">
        <v>369</v>
      </c>
      <c r="B20" s="169">
        <v>46.003916666666669</v>
      </c>
      <c r="C20" s="169">
        <v>61</v>
      </c>
      <c r="D20" s="169">
        <v>76</v>
      </c>
      <c r="E20" s="169">
        <v>73</v>
      </c>
      <c r="F20" s="169">
        <v>73</v>
      </c>
      <c r="G20" s="169">
        <v>56</v>
      </c>
      <c r="H20" s="169">
        <v>45</v>
      </c>
      <c r="I20" s="169">
        <v>49</v>
      </c>
      <c r="J20" s="169">
        <v>55</v>
      </c>
      <c r="K20" s="169">
        <v>63</v>
      </c>
      <c r="L20" s="172" t="s">
        <v>370</v>
      </c>
    </row>
    <row r="21" spans="1:12">
      <c r="A21" s="178" t="s">
        <v>371</v>
      </c>
      <c r="B21" s="179">
        <v>23.471666666666664</v>
      </c>
      <c r="C21" s="179">
        <v>27.829166666666662</v>
      </c>
      <c r="D21" s="179">
        <v>27.708333333333329</v>
      </c>
      <c r="E21" s="179">
        <v>28.916666666666668</v>
      </c>
      <c r="F21" s="179">
        <v>34.222222222222221</v>
      </c>
      <c r="G21" s="179">
        <v>30.666666666666668</v>
      </c>
      <c r="H21" s="179">
        <v>26</v>
      </c>
      <c r="I21" s="179">
        <v>25.333333333333332</v>
      </c>
      <c r="J21" s="179">
        <v>26.444444444444443</v>
      </c>
      <c r="K21" s="179">
        <v>32.777777777777779</v>
      </c>
      <c r="L21" s="172" t="s">
        <v>372</v>
      </c>
    </row>
    <row r="22" spans="1:12">
      <c r="A22" s="39" t="s">
        <v>354</v>
      </c>
      <c r="B22" s="181"/>
      <c r="C22" s="181"/>
      <c r="D22" s="181"/>
      <c r="E22" s="181"/>
      <c r="F22" s="181"/>
      <c r="L22" s="182" t="s">
        <v>355</v>
      </c>
    </row>
  </sheetData>
  <mergeCells count="12">
    <mergeCell ref="A10:B10"/>
    <mergeCell ref="A18:B18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5703125" style="147" bestFit="1" customWidth="1"/>
    <col min="2" max="11" width="9.140625" style="147"/>
    <col min="12" max="12" width="24.140625" style="147" customWidth="1"/>
    <col min="13" max="16384" width="9.140625" style="147"/>
  </cols>
  <sheetData>
    <row r="1" spans="1:12">
      <c r="A1" s="358" t="s">
        <v>373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358" t="s">
        <v>705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>
      <c r="A3" s="88" t="s">
        <v>374</v>
      </c>
      <c r="B3" s="86"/>
      <c r="C3" s="86"/>
      <c r="D3" s="86"/>
      <c r="E3" s="13"/>
      <c r="F3" s="86"/>
      <c r="G3" s="13"/>
      <c r="K3" s="13" t="s">
        <v>89</v>
      </c>
      <c r="L3" s="163" t="s">
        <v>375</v>
      </c>
    </row>
    <row r="4" spans="1:12">
      <c r="A4" s="414" t="s">
        <v>7</v>
      </c>
      <c r="B4" s="415">
        <v>2014</v>
      </c>
      <c r="C4" s="415">
        <v>2015</v>
      </c>
      <c r="D4" s="415">
        <v>2016</v>
      </c>
      <c r="E4" s="415">
        <v>2017</v>
      </c>
      <c r="F4" s="416">
        <v>2017</v>
      </c>
      <c r="G4" s="416"/>
      <c r="H4" s="416"/>
      <c r="I4" s="416"/>
      <c r="J4" s="415">
        <v>2018</v>
      </c>
      <c r="K4" s="415"/>
      <c r="L4" s="417" t="s">
        <v>343</v>
      </c>
    </row>
    <row r="5" spans="1:12" ht="25.5">
      <c r="A5" s="414"/>
      <c r="B5" s="415"/>
      <c r="C5" s="415"/>
      <c r="D5" s="415"/>
      <c r="E5" s="415"/>
      <c r="F5" s="316" t="s">
        <v>627</v>
      </c>
      <c r="G5" s="316" t="s">
        <v>628</v>
      </c>
      <c r="H5" s="316" t="s">
        <v>629</v>
      </c>
      <c r="I5" s="316" t="s">
        <v>630</v>
      </c>
      <c r="J5" s="316" t="s">
        <v>627</v>
      </c>
      <c r="K5" s="316" t="s">
        <v>628</v>
      </c>
      <c r="L5" s="417" t="s">
        <v>343</v>
      </c>
    </row>
    <row r="6" spans="1:12" ht="25.5">
      <c r="A6" s="420" t="s">
        <v>376</v>
      </c>
      <c r="B6" s="421"/>
      <c r="C6" s="320"/>
      <c r="D6" s="320"/>
      <c r="E6" s="167"/>
      <c r="F6" s="167"/>
      <c r="G6" s="167"/>
      <c r="H6" s="167"/>
      <c r="I6" s="167"/>
      <c r="J6" s="167"/>
      <c r="K6" s="167"/>
      <c r="L6" s="190" t="s">
        <v>377</v>
      </c>
    </row>
    <row r="7" spans="1:12">
      <c r="A7" s="169" t="s">
        <v>239</v>
      </c>
      <c r="B7" s="174">
        <v>1009.5579375000001</v>
      </c>
      <c r="C7" s="174">
        <v>1009.9562500000001</v>
      </c>
      <c r="D7" s="174">
        <v>1008.8284722222222</v>
      </c>
      <c r="E7" s="174">
        <v>1009.260546844814</v>
      </c>
      <c r="F7" s="174">
        <v>1016.2914771410061</v>
      </c>
      <c r="G7" s="174">
        <v>1005.2583333333332</v>
      </c>
      <c r="H7" s="174">
        <v>1007.0916071014591</v>
      </c>
      <c r="I7" s="174">
        <v>1015.1000000000001</v>
      </c>
      <c r="J7" s="174">
        <v>1015.0250000000001</v>
      </c>
      <c r="K7" s="174">
        <v>1004.7666666666665</v>
      </c>
      <c r="L7" s="172" t="s">
        <v>344</v>
      </c>
    </row>
    <row r="8" spans="1:12">
      <c r="A8" s="169" t="s">
        <v>240</v>
      </c>
      <c r="B8" s="174">
        <v>1009.6054849537046</v>
      </c>
      <c r="C8" s="174">
        <v>1010.5342592592593</v>
      </c>
      <c r="D8" s="174">
        <v>1009.6425925925926</v>
      </c>
      <c r="E8" s="174">
        <v>1010.0388888888892</v>
      </c>
      <c r="F8" s="174">
        <v>1017.211111111111</v>
      </c>
      <c r="G8" s="174">
        <v>1005.67</v>
      </c>
      <c r="H8" s="174">
        <v>1008.5025974025972</v>
      </c>
      <c r="I8" s="174">
        <v>1015.5592592592593</v>
      </c>
      <c r="J8" s="174">
        <v>1015.9066666666666</v>
      </c>
      <c r="K8" s="174">
        <v>1005.6033333333332</v>
      </c>
      <c r="L8" s="172" t="s">
        <v>350</v>
      </c>
    </row>
    <row r="9" spans="1:12">
      <c r="A9" s="169" t="s">
        <v>281</v>
      </c>
      <c r="B9" s="174">
        <v>1010.1363166666671</v>
      </c>
      <c r="C9" s="174">
        <v>1009.2147222222225</v>
      </c>
      <c r="D9" s="174">
        <v>1008.2166666666667</v>
      </c>
      <c r="E9" s="174">
        <v>1008.7972222222221</v>
      </c>
      <c r="F9" s="174">
        <v>1015.7277777777776</v>
      </c>
      <c r="G9" s="174">
        <v>1005.3333333333334</v>
      </c>
      <c r="H9" s="174">
        <v>1006.5810344827586</v>
      </c>
      <c r="I9" s="174">
        <v>1014.5055555555557</v>
      </c>
      <c r="J9" s="174">
        <v>1015.0066666666665</v>
      </c>
      <c r="K9" s="174">
        <v>1005.1999999999999</v>
      </c>
      <c r="L9" s="172" t="s">
        <v>351</v>
      </c>
    </row>
    <row r="10" spans="1:12">
      <c r="A10" s="178" t="s">
        <v>352</v>
      </c>
      <c r="B10" s="191">
        <v>1010.2365833333332</v>
      </c>
      <c r="C10" s="191">
        <v>1010.0833333333331</v>
      </c>
      <c r="D10" s="191">
        <v>1009.775</v>
      </c>
      <c r="E10" s="191">
        <v>1010.0171428571424</v>
      </c>
      <c r="F10" s="191">
        <v>1017.3249999999999</v>
      </c>
      <c r="G10" s="191">
        <v>1006.1999999999999</v>
      </c>
      <c r="H10" s="191">
        <v>1007.9269230769228</v>
      </c>
      <c r="I10" s="191">
        <v>1016.0555555555555</v>
      </c>
      <c r="J10" s="191">
        <v>1016.5</v>
      </c>
      <c r="K10" s="191">
        <v>1006.1111111111111</v>
      </c>
      <c r="L10" s="180" t="s">
        <v>353</v>
      </c>
    </row>
    <row r="11" spans="1:12">
      <c r="A11" s="39" t="s">
        <v>354</v>
      </c>
      <c r="B11" s="192"/>
      <c r="C11" s="181"/>
      <c r="D11" s="181"/>
      <c r="E11" s="192"/>
      <c r="F11" s="192"/>
      <c r="L11" s="39" t="s">
        <v>355</v>
      </c>
    </row>
  </sheetData>
  <mergeCells count="11">
    <mergeCell ref="A6:B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6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147" bestFit="1" customWidth="1"/>
    <col min="2" max="11" width="9.140625" style="147"/>
    <col min="12" max="12" width="22.42578125" style="147" customWidth="1"/>
    <col min="13" max="16384" width="9.140625" style="147"/>
  </cols>
  <sheetData>
    <row r="1" spans="1:12">
      <c r="A1" s="358" t="s">
        <v>378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358" t="s">
        <v>706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>
      <c r="A3" s="88" t="s">
        <v>223</v>
      </c>
      <c r="B3" s="86"/>
      <c r="C3" s="86"/>
      <c r="D3" s="86"/>
      <c r="E3" s="13"/>
      <c r="F3" s="86"/>
      <c r="G3" s="13"/>
      <c r="K3" s="314" t="s">
        <v>89</v>
      </c>
      <c r="L3" s="163" t="s">
        <v>223</v>
      </c>
    </row>
    <row r="4" spans="1:12">
      <c r="A4" s="414" t="s">
        <v>7</v>
      </c>
      <c r="B4" s="415">
        <v>2014</v>
      </c>
      <c r="C4" s="415">
        <v>2015</v>
      </c>
      <c r="D4" s="415">
        <v>2016</v>
      </c>
      <c r="E4" s="415">
        <v>2017</v>
      </c>
      <c r="F4" s="416">
        <v>2017</v>
      </c>
      <c r="G4" s="416"/>
      <c r="H4" s="416"/>
      <c r="I4" s="416"/>
      <c r="J4" s="415">
        <v>2018</v>
      </c>
      <c r="K4" s="415"/>
      <c r="L4" s="417" t="s">
        <v>343</v>
      </c>
    </row>
    <row r="5" spans="1:12" ht="25.5">
      <c r="A5" s="414"/>
      <c r="B5" s="415"/>
      <c r="C5" s="415"/>
      <c r="D5" s="415"/>
      <c r="E5" s="415"/>
      <c r="F5" s="316" t="s">
        <v>627</v>
      </c>
      <c r="G5" s="316" t="s">
        <v>628</v>
      </c>
      <c r="H5" s="316" t="s">
        <v>629</v>
      </c>
      <c r="I5" s="316" t="s">
        <v>630</v>
      </c>
      <c r="J5" s="316" t="s">
        <v>627</v>
      </c>
      <c r="K5" s="316" t="s">
        <v>628</v>
      </c>
      <c r="L5" s="417"/>
    </row>
    <row r="6" spans="1:12">
      <c r="A6" s="319" t="s">
        <v>379</v>
      </c>
      <c r="B6" s="320"/>
      <c r="C6" s="320"/>
      <c r="D6" s="320"/>
      <c r="E6" s="167"/>
      <c r="F6" s="167"/>
      <c r="G6" s="167"/>
      <c r="H6" s="167"/>
      <c r="I6" s="167"/>
      <c r="J6" s="167"/>
      <c r="K6" s="167"/>
      <c r="L6" s="190" t="s">
        <v>344</v>
      </c>
    </row>
    <row r="7" spans="1:12">
      <c r="A7" s="169" t="s">
        <v>380</v>
      </c>
      <c r="B7" s="174">
        <v>58.217000000000006</v>
      </c>
      <c r="C7" s="174">
        <v>54.28125</v>
      </c>
      <c r="D7" s="174">
        <v>60.423611111111114</v>
      </c>
      <c r="E7" s="174">
        <v>57.204081632653065</v>
      </c>
      <c r="F7" s="174">
        <v>63.916666666666664</v>
      </c>
      <c r="G7" s="174">
        <v>53.25</v>
      </c>
      <c r="H7" s="174">
        <v>55.388888888888886</v>
      </c>
      <c r="I7" s="174">
        <v>62.230769230769234</v>
      </c>
      <c r="J7" s="174">
        <v>62.25</v>
      </c>
      <c r="K7" s="174">
        <v>48.333333333333336</v>
      </c>
      <c r="L7" s="172" t="s">
        <v>381</v>
      </c>
    </row>
    <row r="8" spans="1:12">
      <c r="A8" s="169" t="s">
        <v>382</v>
      </c>
      <c r="B8" s="174">
        <v>32.064124999999997</v>
      </c>
      <c r="C8" s="174">
        <v>31.162499999999998</v>
      </c>
      <c r="D8" s="174">
        <v>35.756944444444443</v>
      </c>
      <c r="E8" s="174">
        <v>30.693877551020407</v>
      </c>
      <c r="F8" s="174">
        <v>40.666666666666664</v>
      </c>
      <c r="G8" s="174">
        <v>26.083333333333332</v>
      </c>
      <c r="H8" s="174">
        <v>28.666666666666668</v>
      </c>
      <c r="I8" s="174">
        <v>36.307692307692307</v>
      </c>
      <c r="J8" s="174">
        <v>35.5</v>
      </c>
      <c r="K8" s="174">
        <v>24.083333333333332</v>
      </c>
      <c r="L8" s="172" t="s">
        <v>383</v>
      </c>
    </row>
    <row r="9" spans="1:12" ht="15" customHeight="1">
      <c r="A9" s="169" t="s">
        <v>384</v>
      </c>
      <c r="B9" s="174">
        <v>81.773041666666657</v>
      </c>
      <c r="C9" s="174">
        <v>75.50833333333334</v>
      </c>
      <c r="D9" s="174">
        <v>80.305555555555557</v>
      </c>
      <c r="E9" s="174">
        <v>80.244897959183675</v>
      </c>
      <c r="F9" s="174">
        <v>83.5</v>
      </c>
      <c r="G9" s="174">
        <v>77.833333333333329</v>
      </c>
      <c r="H9" s="174">
        <v>79.027777777777771</v>
      </c>
      <c r="I9" s="174">
        <v>83.615384615384613</v>
      </c>
      <c r="J9" s="174">
        <v>85.083333333333329</v>
      </c>
      <c r="K9" s="174">
        <v>73.5</v>
      </c>
      <c r="L9" s="172" t="s">
        <v>385</v>
      </c>
    </row>
    <row r="10" spans="1:12" ht="15" customHeight="1">
      <c r="A10" s="319" t="s">
        <v>240</v>
      </c>
      <c r="B10" s="320"/>
      <c r="C10" s="193"/>
      <c r="D10" s="193"/>
      <c r="E10" s="167"/>
      <c r="F10" s="167"/>
      <c r="G10" s="167"/>
      <c r="H10" s="167"/>
      <c r="I10" s="167"/>
      <c r="J10" s="167"/>
      <c r="K10" s="167"/>
      <c r="L10" s="190" t="s">
        <v>350</v>
      </c>
    </row>
    <row r="11" spans="1:12" ht="15" customHeight="1">
      <c r="A11" s="169" t="s">
        <v>380</v>
      </c>
      <c r="B11" s="174">
        <v>43.405790509259276</v>
      </c>
      <c r="C11" s="174">
        <v>38.07395833333333</v>
      </c>
      <c r="D11" s="174">
        <v>41.52649954212454</v>
      </c>
      <c r="E11" s="174">
        <v>39.25</v>
      </c>
      <c r="F11" s="174">
        <v>53.111111111111114</v>
      </c>
      <c r="G11" s="174">
        <v>28.866666666666667</v>
      </c>
      <c r="H11" s="174">
        <v>36.883116883116884</v>
      </c>
      <c r="I11" s="174">
        <v>47.148148148148145</v>
      </c>
      <c r="J11" s="174">
        <v>45.733333333333334</v>
      </c>
      <c r="K11" s="174">
        <v>28.166666666666668</v>
      </c>
      <c r="L11" s="172" t="s">
        <v>381</v>
      </c>
    </row>
    <row r="12" spans="1:12" ht="15" customHeight="1">
      <c r="A12" s="169" t="s">
        <v>382</v>
      </c>
      <c r="B12" s="174">
        <v>20.166737268518528</v>
      </c>
      <c r="C12" s="174">
        <v>20.280092592592592</v>
      </c>
      <c r="D12" s="174">
        <v>18.976018772893774</v>
      </c>
      <c r="E12" s="174">
        <v>18.666666666666668</v>
      </c>
      <c r="F12" s="174">
        <v>28.962962962962962</v>
      </c>
      <c r="G12" s="174">
        <v>10.3</v>
      </c>
      <c r="H12" s="174">
        <v>17.519480519480521</v>
      </c>
      <c r="I12" s="174">
        <v>22.888888888888889</v>
      </c>
      <c r="J12" s="174">
        <v>20.833333333333332</v>
      </c>
      <c r="K12" s="174">
        <v>12.4</v>
      </c>
      <c r="L12" s="172" t="s">
        <v>383</v>
      </c>
    </row>
    <row r="13" spans="1:12" ht="15" customHeight="1">
      <c r="A13" s="169" t="s">
        <v>384</v>
      </c>
      <c r="B13" s="174">
        <v>71.149535879629639</v>
      </c>
      <c r="C13" s="174">
        <v>61.286921296296299</v>
      </c>
      <c r="D13" s="174">
        <v>68.068795787545781</v>
      </c>
      <c r="E13" s="174">
        <v>64.212962962962962</v>
      </c>
      <c r="F13" s="174">
        <v>78.629629629629633</v>
      </c>
      <c r="G13" s="174">
        <v>55.166666666666664</v>
      </c>
      <c r="H13" s="174">
        <v>60.974025974025977</v>
      </c>
      <c r="I13" s="174">
        <v>74.703703703703709</v>
      </c>
      <c r="J13" s="174">
        <v>74.833333333333329</v>
      </c>
      <c r="K13" s="174">
        <v>52.43333333333333</v>
      </c>
      <c r="L13" s="172" t="s">
        <v>385</v>
      </c>
    </row>
    <row r="14" spans="1:12">
      <c r="A14" s="319" t="s">
        <v>281</v>
      </c>
      <c r="B14" s="320"/>
      <c r="C14" s="193"/>
      <c r="D14" s="193"/>
      <c r="E14" s="167"/>
      <c r="F14" s="167"/>
      <c r="G14" s="167"/>
      <c r="H14" s="167"/>
      <c r="I14" s="167"/>
      <c r="J14" s="167"/>
      <c r="K14" s="167"/>
      <c r="L14" s="190" t="s">
        <v>351</v>
      </c>
    </row>
    <row r="15" spans="1:12">
      <c r="A15" s="169" t="s">
        <v>380</v>
      </c>
      <c r="B15" s="174">
        <v>51.394108333333342</v>
      </c>
      <c r="C15" s="174">
        <v>49.554166666666674</v>
      </c>
      <c r="D15" s="174">
        <v>50.966666666666669</v>
      </c>
      <c r="E15" s="174">
        <v>50.202141203703704</v>
      </c>
      <c r="F15" s="174">
        <v>62.055555555555557</v>
      </c>
      <c r="G15" s="174">
        <v>43.586342592592594</v>
      </c>
      <c r="H15" s="174">
        <v>47.302658045977012</v>
      </c>
      <c r="I15" s="174">
        <v>55.388888888888886</v>
      </c>
      <c r="J15" s="174">
        <v>54.666666666666664</v>
      </c>
      <c r="K15" s="174">
        <v>43.444444444444443</v>
      </c>
      <c r="L15" s="172" t="s">
        <v>381</v>
      </c>
    </row>
    <row r="16" spans="1:12">
      <c r="A16" s="169" t="s">
        <v>382</v>
      </c>
      <c r="B16" s="174">
        <v>27.524366666666666</v>
      </c>
      <c r="C16" s="174">
        <v>29.636111111111109</v>
      </c>
      <c r="D16" s="174">
        <v>27.227777777777778</v>
      </c>
      <c r="E16" s="174">
        <v>25.977777777777778</v>
      </c>
      <c r="F16" s="174">
        <v>37.166666666666664</v>
      </c>
      <c r="G16" s="174">
        <v>20.855555555555554</v>
      </c>
      <c r="H16" s="174">
        <v>24.196551724137933</v>
      </c>
      <c r="I16" s="174">
        <v>28.666666666666668</v>
      </c>
      <c r="J16" s="174">
        <v>29.466666666666665</v>
      </c>
      <c r="K16" s="174">
        <v>21.444444444444443</v>
      </c>
      <c r="L16" s="172" t="s">
        <v>383</v>
      </c>
    </row>
    <row r="17" spans="1:12" ht="15" customHeight="1">
      <c r="A17" s="169" t="s">
        <v>384</v>
      </c>
      <c r="B17" s="174">
        <v>79.044119444444448</v>
      </c>
      <c r="C17" s="174">
        <v>72.45</v>
      </c>
      <c r="D17" s="174">
        <v>76.555555555555557</v>
      </c>
      <c r="E17" s="174">
        <v>76.816203703703707</v>
      </c>
      <c r="F17" s="174">
        <v>86.555555555555557</v>
      </c>
      <c r="G17" s="174">
        <v>70.82037037037037</v>
      </c>
      <c r="H17" s="174">
        <v>73.478735632183898</v>
      </c>
      <c r="I17" s="174">
        <v>82.888888888888886</v>
      </c>
      <c r="J17" s="174">
        <v>81.86666666666666</v>
      </c>
      <c r="K17" s="174">
        <v>69.611111111111114</v>
      </c>
      <c r="L17" s="172" t="s">
        <v>385</v>
      </c>
    </row>
    <row r="18" spans="1:12">
      <c r="A18" s="319" t="s">
        <v>352</v>
      </c>
      <c r="B18" s="320"/>
      <c r="C18" s="193"/>
      <c r="D18" s="193"/>
      <c r="E18" s="167"/>
      <c r="F18" s="167"/>
      <c r="G18" s="167"/>
      <c r="H18" s="167"/>
      <c r="I18" s="167"/>
      <c r="J18" s="167"/>
      <c r="K18" s="167"/>
      <c r="L18" s="190" t="s">
        <v>353</v>
      </c>
    </row>
    <row r="19" spans="1:12">
      <c r="A19" s="169" t="s">
        <v>380</v>
      </c>
      <c r="B19" s="174">
        <v>69.389729166666669</v>
      </c>
      <c r="C19" s="174">
        <v>55.036111111111119</v>
      </c>
      <c r="D19" s="174">
        <v>63.166666666666664</v>
      </c>
      <c r="E19" s="174">
        <v>62.194444444444443</v>
      </c>
      <c r="F19" s="174">
        <v>60.722222222222221</v>
      </c>
      <c r="G19" s="174">
        <v>60.722222222222221</v>
      </c>
      <c r="H19" s="174">
        <v>62.296296296296298</v>
      </c>
      <c r="I19" s="174">
        <v>61.888888888888886</v>
      </c>
      <c r="J19" s="174">
        <v>64.444444444444443</v>
      </c>
      <c r="K19" s="174">
        <v>59.888888888888886</v>
      </c>
      <c r="L19" s="172" t="s">
        <v>381</v>
      </c>
    </row>
    <row r="20" spans="1:12">
      <c r="A20" s="169" t="s">
        <v>382</v>
      </c>
      <c r="B20" s="174">
        <v>46.47635416666666</v>
      </c>
      <c r="C20" s="174">
        <v>34.486111111111114</v>
      </c>
      <c r="D20" s="174">
        <v>38.286111111111111</v>
      </c>
      <c r="E20" s="174">
        <v>36.611111111111114</v>
      </c>
      <c r="F20" s="174">
        <v>34.833333333333336</v>
      </c>
      <c r="G20" s="174">
        <v>34.833333333333336</v>
      </c>
      <c r="H20" s="174">
        <v>34.851851851851855</v>
      </c>
      <c r="I20" s="174">
        <v>41.888888888888886</v>
      </c>
      <c r="J20" s="174">
        <v>38.666666666666664</v>
      </c>
      <c r="K20" s="174">
        <v>34.222222222222221</v>
      </c>
      <c r="L20" s="172" t="s">
        <v>383</v>
      </c>
    </row>
    <row r="21" spans="1:12">
      <c r="A21" s="178" t="s">
        <v>384</v>
      </c>
      <c r="B21" s="194">
        <v>85.907354166666664</v>
      </c>
      <c r="C21" s="194">
        <v>72.391666666666652</v>
      </c>
      <c r="D21" s="194">
        <v>82.288888888888877</v>
      </c>
      <c r="E21" s="194">
        <v>82.222222222222229</v>
      </c>
      <c r="F21" s="194">
        <v>80.611111111111114</v>
      </c>
      <c r="G21" s="194">
        <v>80.611111111111114</v>
      </c>
      <c r="H21" s="194">
        <v>83.481481481481481</v>
      </c>
      <c r="I21" s="194">
        <v>78.444444444444443</v>
      </c>
      <c r="J21" s="194">
        <v>85.111111111111114</v>
      </c>
      <c r="K21" s="194">
        <v>80.777777777777771</v>
      </c>
      <c r="L21" s="172" t="s">
        <v>385</v>
      </c>
    </row>
    <row r="22" spans="1:12">
      <c r="A22" s="39" t="s">
        <v>354</v>
      </c>
      <c r="B22" s="181"/>
      <c r="C22" s="181"/>
      <c r="D22" s="181"/>
      <c r="E22" s="181"/>
      <c r="L22" s="182" t="s">
        <v>355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31.42578125" style="147" bestFit="1" customWidth="1"/>
    <col min="2" max="11" width="9.140625" style="147"/>
    <col min="12" max="12" width="23.7109375" style="147" customWidth="1"/>
    <col min="13" max="16384" width="9.140625" style="147"/>
  </cols>
  <sheetData>
    <row r="1" spans="1:12">
      <c r="A1" s="358" t="s">
        <v>386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358" t="s">
        <v>707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2">
      <c r="A3" s="88" t="s">
        <v>387</v>
      </c>
      <c r="B3" s="86"/>
      <c r="C3" s="86"/>
      <c r="D3" s="86"/>
      <c r="E3" s="86"/>
      <c r="F3" s="13"/>
      <c r="K3" s="13" t="s">
        <v>89</v>
      </c>
      <c r="L3" s="163" t="s">
        <v>388</v>
      </c>
    </row>
    <row r="4" spans="1:12">
      <c r="A4" s="414" t="s">
        <v>7</v>
      </c>
      <c r="B4" s="415">
        <v>2014</v>
      </c>
      <c r="C4" s="415">
        <v>2015</v>
      </c>
      <c r="D4" s="415">
        <v>2016</v>
      </c>
      <c r="E4" s="415">
        <v>2017</v>
      </c>
      <c r="F4" s="418">
        <v>2017</v>
      </c>
      <c r="G4" s="418"/>
      <c r="H4" s="418"/>
      <c r="I4" s="418"/>
      <c r="J4" s="423">
        <v>2018</v>
      </c>
      <c r="K4" s="423"/>
      <c r="L4" s="417" t="s">
        <v>343</v>
      </c>
    </row>
    <row r="5" spans="1:12" ht="25.5">
      <c r="A5" s="414"/>
      <c r="B5" s="415"/>
      <c r="C5" s="415"/>
      <c r="D5" s="415"/>
      <c r="E5" s="415"/>
      <c r="F5" s="316" t="s">
        <v>627</v>
      </c>
      <c r="G5" s="316" t="s">
        <v>628</v>
      </c>
      <c r="H5" s="316" t="s">
        <v>629</v>
      </c>
      <c r="I5" s="316" t="s">
        <v>630</v>
      </c>
      <c r="J5" s="316" t="s">
        <v>627</v>
      </c>
      <c r="K5" s="316" t="s">
        <v>628</v>
      </c>
      <c r="L5" s="417"/>
    </row>
    <row r="6" spans="1:12">
      <c r="A6" s="420" t="s">
        <v>389</v>
      </c>
      <c r="B6" s="421"/>
      <c r="C6" s="320"/>
      <c r="D6" s="320"/>
      <c r="E6" s="195"/>
      <c r="F6" s="195"/>
      <c r="G6" s="195"/>
      <c r="H6" s="195"/>
      <c r="I6" s="195"/>
      <c r="J6" s="195"/>
      <c r="K6" s="195"/>
      <c r="L6" s="168" t="s">
        <v>390</v>
      </c>
    </row>
    <row r="7" spans="1:12">
      <c r="A7" s="169" t="s">
        <v>239</v>
      </c>
      <c r="B7" s="174">
        <v>9.6258333333333344</v>
      </c>
      <c r="C7" s="174">
        <v>10</v>
      </c>
      <c r="D7" s="174">
        <v>9.4981527777777774</v>
      </c>
      <c r="E7" s="174">
        <f>AVERAGE(F7:I7)</f>
        <v>9.2809043778801836</v>
      </c>
      <c r="F7" s="174">
        <v>7.7986175115207352</v>
      </c>
      <c r="G7" s="174">
        <v>11</v>
      </c>
      <c r="H7" s="174">
        <v>9.6999999999999993</v>
      </c>
      <c r="I7" s="174">
        <v>8.625</v>
      </c>
      <c r="J7" s="174">
        <v>8.8333333333333339</v>
      </c>
      <c r="K7" s="174">
        <v>10.5</v>
      </c>
      <c r="L7" s="172" t="s">
        <v>391</v>
      </c>
    </row>
    <row r="8" spans="1:12">
      <c r="A8" s="178" t="s">
        <v>240</v>
      </c>
      <c r="B8" s="191">
        <v>10.007916666666665</v>
      </c>
      <c r="C8" s="191">
        <v>10.666666666666668</v>
      </c>
      <c r="D8" s="191">
        <v>9.9984305555555562</v>
      </c>
      <c r="E8" s="191">
        <f>AVERAGE(F8:I8)</f>
        <v>10.109994239631337</v>
      </c>
      <c r="F8" s="191">
        <v>9.106643625192012</v>
      </c>
      <c r="G8" s="191">
        <v>11.4</v>
      </c>
      <c r="H8" s="191">
        <v>10.5</v>
      </c>
      <c r="I8" s="191">
        <v>9.4333333333333336</v>
      </c>
      <c r="J8" s="191">
        <v>9.6</v>
      </c>
      <c r="K8" s="191">
        <v>11.133333333333333</v>
      </c>
      <c r="L8" s="180" t="s">
        <v>392</v>
      </c>
    </row>
    <row r="9" spans="1:12">
      <c r="A9" s="39" t="s">
        <v>354</v>
      </c>
      <c r="B9" s="181"/>
      <c r="C9" s="181"/>
      <c r="D9" s="181"/>
      <c r="E9" s="181"/>
      <c r="L9" s="182" t="s">
        <v>355</v>
      </c>
    </row>
  </sheetData>
  <mergeCells count="11">
    <mergeCell ref="A6:B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50.42578125" style="147" customWidth="1"/>
    <col min="2" max="3" width="9.140625" style="147"/>
    <col min="4" max="9" width="9.28515625" style="147" customWidth="1"/>
    <col min="10" max="11" width="9.140625" style="147"/>
    <col min="12" max="12" width="50.42578125" style="228" customWidth="1"/>
    <col min="13" max="16384" width="9.140625" style="147"/>
  </cols>
  <sheetData>
    <row r="1" spans="1:32">
      <c r="A1" s="349" t="s">
        <v>326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44"/>
      <c r="N1" s="44"/>
    </row>
    <row r="2" spans="1:32">
      <c r="A2" s="349" t="s">
        <v>603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44"/>
      <c r="N2" s="44"/>
    </row>
    <row r="3" spans="1:32">
      <c r="A3" s="18"/>
      <c r="B3" s="86"/>
      <c r="C3" s="86"/>
      <c r="D3" s="86"/>
      <c r="E3" s="86"/>
      <c r="F3" s="86"/>
      <c r="G3" s="86"/>
      <c r="H3" s="86"/>
      <c r="I3" s="86"/>
      <c r="K3" s="13" t="s">
        <v>89</v>
      </c>
    </row>
    <row r="4" spans="1:32">
      <c r="A4" s="354" t="s">
        <v>7</v>
      </c>
      <c r="B4" s="355">
        <v>2014</v>
      </c>
      <c r="C4" s="355">
        <v>2015</v>
      </c>
      <c r="D4" s="355">
        <v>2016</v>
      </c>
      <c r="E4" s="355">
        <v>2017</v>
      </c>
      <c r="F4" s="355">
        <v>2017</v>
      </c>
      <c r="G4" s="355"/>
      <c r="H4" s="355"/>
      <c r="I4" s="355"/>
      <c r="J4" s="355">
        <v>2018</v>
      </c>
      <c r="K4" s="355"/>
      <c r="L4" s="356" t="s">
        <v>343</v>
      </c>
    </row>
    <row r="5" spans="1:32" ht="28.5">
      <c r="A5" s="354"/>
      <c r="B5" s="355"/>
      <c r="C5" s="355"/>
      <c r="D5" s="355"/>
      <c r="E5" s="355"/>
      <c r="F5" s="312" t="s">
        <v>627</v>
      </c>
      <c r="G5" s="312" t="s">
        <v>628</v>
      </c>
      <c r="H5" s="312" t="s">
        <v>629</v>
      </c>
      <c r="I5" s="312" t="s">
        <v>630</v>
      </c>
      <c r="J5" s="312" t="s">
        <v>627</v>
      </c>
      <c r="K5" s="312" t="s">
        <v>762</v>
      </c>
      <c r="L5" s="356" t="s">
        <v>343</v>
      </c>
    </row>
    <row r="6" spans="1:32">
      <c r="A6" s="9" t="s">
        <v>65</v>
      </c>
      <c r="B6" s="155">
        <v>97.884645302172899</v>
      </c>
      <c r="C6" s="155">
        <v>77.981472021868257</v>
      </c>
      <c r="D6" s="155">
        <v>69.990235755616197</v>
      </c>
      <c r="E6" s="155">
        <v>71.693674011199462</v>
      </c>
      <c r="F6" s="155">
        <v>68.110708289562893</v>
      </c>
      <c r="G6" s="155">
        <v>71.005720836260892</v>
      </c>
      <c r="H6" s="155">
        <v>72.408196343618485</v>
      </c>
      <c r="I6" s="155">
        <v>75.250070575355565</v>
      </c>
      <c r="J6" s="155">
        <v>77.322070717134466</v>
      </c>
      <c r="K6" s="155">
        <v>80.571635979488875</v>
      </c>
      <c r="L6" s="225" t="s">
        <v>432</v>
      </c>
      <c r="N6" s="336"/>
      <c r="O6" s="336"/>
      <c r="P6" s="336"/>
      <c r="Q6" s="336"/>
      <c r="R6" s="336"/>
      <c r="S6" s="336"/>
      <c r="T6" s="336"/>
      <c r="U6" s="336"/>
      <c r="V6" s="336"/>
      <c r="X6" s="336"/>
      <c r="Y6" s="336"/>
      <c r="Z6" s="336"/>
      <c r="AA6" s="336"/>
      <c r="AB6" s="336"/>
      <c r="AC6" s="336"/>
      <c r="AD6" s="336"/>
      <c r="AE6" s="336"/>
      <c r="AF6" s="336"/>
    </row>
    <row r="7" spans="1:32">
      <c r="A7" s="3" t="s">
        <v>66</v>
      </c>
      <c r="B7" s="244">
        <v>98.729324940502508</v>
      </c>
      <c r="C7" s="244">
        <v>95.991045967400837</v>
      </c>
      <c r="D7" s="244">
        <v>94.257787672930135</v>
      </c>
      <c r="E7" s="244">
        <v>92.42291701961264</v>
      </c>
      <c r="F7" s="244">
        <v>93.966810312562757</v>
      </c>
      <c r="G7" s="244">
        <v>94.799452997564643</v>
      </c>
      <c r="H7" s="244">
        <v>94.456907633715872</v>
      </c>
      <c r="I7" s="244">
        <v>86.468497134607304</v>
      </c>
      <c r="J7" s="245">
        <v>87.12101535750746</v>
      </c>
      <c r="K7" s="245">
        <v>88.235460380417962</v>
      </c>
      <c r="L7" s="226" t="s">
        <v>433</v>
      </c>
      <c r="N7" s="336"/>
      <c r="X7" s="336"/>
      <c r="Y7" s="336"/>
      <c r="Z7" s="336"/>
      <c r="AA7" s="336"/>
      <c r="AB7" s="336"/>
      <c r="AC7" s="336"/>
      <c r="AD7" s="336"/>
      <c r="AE7" s="336"/>
      <c r="AF7" s="336"/>
    </row>
    <row r="8" spans="1:32">
      <c r="A8" s="3" t="s">
        <v>67</v>
      </c>
      <c r="B8" s="244">
        <v>100</v>
      </c>
      <c r="C8" s="244">
        <v>100</v>
      </c>
      <c r="D8" s="244">
        <v>100</v>
      </c>
      <c r="E8" s="244">
        <v>100</v>
      </c>
      <c r="F8" s="244">
        <v>100</v>
      </c>
      <c r="G8" s="244">
        <v>100</v>
      </c>
      <c r="H8" s="244">
        <v>100</v>
      </c>
      <c r="I8" s="244">
        <v>100</v>
      </c>
      <c r="J8" s="245">
        <v>104.4975315579312</v>
      </c>
      <c r="K8" s="245">
        <v>104.4975315579312</v>
      </c>
      <c r="L8" s="226" t="s">
        <v>434</v>
      </c>
      <c r="N8" s="336"/>
      <c r="X8" s="336"/>
      <c r="Y8" s="336"/>
      <c r="Z8" s="336"/>
      <c r="AA8" s="336"/>
      <c r="AB8" s="336"/>
      <c r="AC8" s="336"/>
      <c r="AD8" s="336"/>
      <c r="AE8" s="336"/>
      <c r="AF8" s="336"/>
    </row>
    <row r="9" spans="1:32">
      <c r="A9" s="3" t="s">
        <v>68</v>
      </c>
      <c r="B9" s="244">
        <v>104.0292215291783</v>
      </c>
      <c r="C9" s="244">
        <v>100.28086314563598</v>
      </c>
      <c r="D9" s="244">
        <v>98.87662367974518</v>
      </c>
      <c r="E9" s="244">
        <v>94.450906124793676</v>
      </c>
      <c r="F9" s="244">
        <v>93.871438023741121</v>
      </c>
      <c r="G9" s="244">
        <v>93.695212520031234</v>
      </c>
      <c r="H9" s="244">
        <v>95.419343660886639</v>
      </c>
      <c r="I9" s="244">
        <v>94.817630294515737</v>
      </c>
      <c r="J9" s="245">
        <v>96.149006585145088</v>
      </c>
      <c r="K9" s="245">
        <v>97.228163442045499</v>
      </c>
      <c r="L9" s="226" t="s">
        <v>435</v>
      </c>
      <c r="N9" s="336"/>
      <c r="X9" s="336"/>
      <c r="Y9" s="336"/>
      <c r="Z9" s="336"/>
      <c r="AA9" s="336"/>
      <c r="AB9" s="336"/>
      <c r="AC9" s="336"/>
      <c r="AD9" s="336"/>
      <c r="AE9" s="336"/>
      <c r="AF9" s="336"/>
    </row>
    <row r="10" spans="1:32">
      <c r="A10" s="3" t="s">
        <v>69</v>
      </c>
      <c r="B10" s="244">
        <v>103.50943712492668</v>
      </c>
      <c r="C10" s="244">
        <v>107.44896554087707</v>
      </c>
      <c r="D10" s="244">
        <v>107.81528888395377</v>
      </c>
      <c r="E10" s="244">
        <v>109.78431739402494</v>
      </c>
      <c r="F10" s="244">
        <v>109.55250390854137</v>
      </c>
      <c r="G10" s="244">
        <v>109.86158855585279</v>
      </c>
      <c r="H10" s="244">
        <v>109.86158855585279</v>
      </c>
      <c r="I10" s="244">
        <v>109.86158855585279</v>
      </c>
      <c r="J10" s="245">
        <v>96.43696920672518</v>
      </c>
      <c r="K10" s="245">
        <v>90.996158309091967</v>
      </c>
      <c r="L10" s="226" t="s">
        <v>436</v>
      </c>
      <c r="N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1:32">
      <c r="A11" s="3" t="s">
        <v>70</v>
      </c>
      <c r="B11" s="244">
        <v>106.50280766710654</v>
      </c>
      <c r="C11" s="244">
        <v>107.56040852890597</v>
      </c>
      <c r="D11" s="244">
        <v>110.0497511468774</v>
      </c>
      <c r="E11" s="244">
        <v>99.487138547273929</v>
      </c>
      <c r="F11" s="244">
        <v>110.43800615661917</v>
      </c>
      <c r="G11" s="244">
        <v>99.484660229711992</v>
      </c>
      <c r="H11" s="244">
        <v>94.011474308197734</v>
      </c>
      <c r="I11" s="244">
        <v>94.014413494566824</v>
      </c>
      <c r="J11" s="245">
        <v>93.480693631719163</v>
      </c>
      <c r="K11" s="245">
        <v>98.377739937452475</v>
      </c>
      <c r="L11" s="226" t="s">
        <v>437</v>
      </c>
      <c r="N11" s="336"/>
      <c r="X11" s="336"/>
      <c r="Y11" s="336"/>
      <c r="Z11" s="336"/>
      <c r="AA11" s="336"/>
      <c r="AB11" s="336"/>
      <c r="AC11" s="336"/>
      <c r="AD11" s="336"/>
      <c r="AE11" s="336"/>
      <c r="AF11" s="336"/>
    </row>
    <row r="12" spans="1:32" ht="26.25">
      <c r="A12" s="4" t="s">
        <v>122</v>
      </c>
      <c r="B12" s="244">
        <v>101.84605945985507</v>
      </c>
      <c r="C12" s="244">
        <v>100.9056085384989</v>
      </c>
      <c r="D12" s="244">
        <v>69.625840918238751</v>
      </c>
      <c r="E12" s="244">
        <v>69.709599014258231</v>
      </c>
      <c r="F12" s="244">
        <v>69.097770189110705</v>
      </c>
      <c r="G12" s="244">
        <v>69.918471896077705</v>
      </c>
      <c r="H12" s="244">
        <v>69.924944453216071</v>
      </c>
      <c r="I12" s="244">
        <v>69.897209518628443</v>
      </c>
      <c r="J12" s="245">
        <v>68.986768345241117</v>
      </c>
      <c r="K12" s="245">
        <v>68.986768345241117</v>
      </c>
      <c r="L12" s="226" t="s">
        <v>438</v>
      </c>
      <c r="N12" s="336"/>
      <c r="X12" s="336"/>
      <c r="Y12" s="336"/>
      <c r="Z12" s="336"/>
      <c r="AA12" s="336"/>
      <c r="AB12" s="336"/>
      <c r="AC12" s="336"/>
      <c r="AD12" s="336"/>
      <c r="AE12" s="336"/>
      <c r="AF12" s="336"/>
    </row>
    <row r="13" spans="1:32">
      <c r="A13" s="3" t="s">
        <v>72</v>
      </c>
      <c r="B13" s="244">
        <v>101.17987686186561</v>
      </c>
      <c r="C13" s="244">
        <v>92.997539132602668</v>
      </c>
      <c r="D13" s="244">
        <v>89.233288737675721</v>
      </c>
      <c r="E13" s="244">
        <v>92.157175340288333</v>
      </c>
      <c r="F13" s="244">
        <v>87.000090715724909</v>
      </c>
      <c r="G13" s="244">
        <v>91.451190882763839</v>
      </c>
      <c r="H13" s="244">
        <v>94.194251466803863</v>
      </c>
      <c r="I13" s="244">
        <v>95.983168295860693</v>
      </c>
      <c r="J13" s="245">
        <v>99.947782656401913</v>
      </c>
      <c r="K13" s="245">
        <v>101.61878606732945</v>
      </c>
      <c r="L13" s="226" t="s">
        <v>439</v>
      </c>
      <c r="N13" s="336"/>
      <c r="X13" s="336"/>
      <c r="Y13" s="336"/>
      <c r="Z13" s="336"/>
      <c r="AA13" s="336"/>
      <c r="AB13" s="336"/>
      <c r="AC13" s="336"/>
      <c r="AD13" s="336"/>
      <c r="AE13" s="336"/>
      <c r="AF13" s="336"/>
    </row>
    <row r="14" spans="1:32">
      <c r="A14" s="3" t="s">
        <v>73</v>
      </c>
      <c r="B14" s="244">
        <v>107.93315717725575</v>
      </c>
      <c r="C14" s="244">
        <v>109.86711382133346</v>
      </c>
      <c r="D14" s="244">
        <v>109.96097875388841</v>
      </c>
      <c r="E14" s="244">
        <v>111.31342499827308</v>
      </c>
      <c r="F14" s="244">
        <v>109.99268934979287</v>
      </c>
      <c r="G14" s="244">
        <v>109.63099503083842</v>
      </c>
      <c r="H14" s="244">
        <v>129.14584773341448</v>
      </c>
      <c r="I14" s="244">
        <v>96.484167879046538</v>
      </c>
      <c r="J14" s="245">
        <v>117.6766054386496</v>
      </c>
      <c r="K14" s="245">
        <v>117.67076686172291</v>
      </c>
      <c r="L14" s="226" t="s">
        <v>440</v>
      </c>
      <c r="N14" s="336"/>
      <c r="X14" s="336"/>
      <c r="Y14" s="336"/>
      <c r="Z14" s="336"/>
      <c r="AA14" s="336"/>
      <c r="AB14" s="336"/>
      <c r="AC14" s="336"/>
      <c r="AD14" s="336"/>
      <c r="AE14" s="336"/>
      <c r="AF14" s="336"/>
    </row>
    <row r="15" spans="1:32">
      <c r="A15" s="3" t="s">
        <v>74</v>
      </c>
      <c r="B15" s="244">
        <v>91.371884130527604</v>
      </c>
      <c r="C15" s="244">
        <v>52.093529164122785</v>
      </c>
      <c r="D15" s="244">
        <v>40.943427730970981</v>
      </c>
      <c r="E15" s="244">
        <v>52.060263867174413</v>
      </c>
      <c r="F15" s="244">
        <v>47.814076046739316</v>
      </c>
      <c r="G15" s="244">
        <v>52.304765831062042</v>
      </c>
      <c r="H15" s="244">
        <v>50.169276684911182</v>
      </c>
      <c r="I15" s="244">
        <v>57.952936905985084</v>
      </c>
      <c r="J15" s="245">
        <v>61.894049247276953</v>
      </c>
      <c r="K15" s="245">
        <v>67.464322507960958</v>
      </c>
      <c r="L15" s="226" t="s">
        <v>441</v>
      </c>
      <c r="N15" s="336"/>
      <c r="X15" s="336"/>
      <c r="Y15" s="336"/>
      <c r="Z15" s="336"/>
      <c r="AA15" s="336"/>
      <c r="AB15" s="336"/>
      <c r="AC15" s="336"/>
      <c r="AD15" s="336"/>
      <c r="AE15" s="336"/>
      <c r="AF15" s="336"/>
    </row>
    <row r="16" spans="1:32">
      <c r="A16" s="3" t="s">
        <v>75</v>
      </c>
      <c r="B16" s="244">
        <v>96.647315113438992</v>
      </c>
      <c r="C16" s="244">
        <v>62.334122712294359</v>
      </c>
      <c r="D16" s="244">
        <v>45.869623636237137</v>
      </c>
      <c r="E16" s="244">
        <v>53.954042337938951</v>
      </c>
      <c r="F16" s="244">
        <v>51.143846992014744</v>
      </c>
      <c r="G16" s="244">
        <v>53.029341644455116</v>
      </c>
      <c r="H16" s="244">
        <v>54.209687321090406</v>
      </c>
      <c r="I16" s="244">
        <v>57.433293394195552</v>
      </c>
      <c r="J16" s="245">
        <v>63.204356945907804</v>
      </c>
      <c r="K16" s="245">
        <v>68.507714660445302</v>
      </c>
      <c r="L16" s="226" t="s">
        <v>442</v>
      </c>
      <c r="N16" s="336"/>
      <c r="X16" s="336"/>
      <c r="Y16" s="336"/>
      <c r="Z16" s="336"/>
      <c r="AA16" s="336"/>
      <c r="AB16" s="336"/>
      <c r="AC16" s="336"/>
      <c r="AD16" s="336"/>
      <c r="AE16" s="336"/>
      <c r="AF16" s="336"/>
    </row>
    <row r="17" spans="1:32" ht="26.25">
      <c r="A17" s="4" t="s">
        <v>443</v>
      </c>
      <c r="B17" s="244">
        <v>90.850030456465859</v>
      </c>
      <c r="C17" s="244">
        <v>90.850030456465859</v>
      </c>
      <c r="D17" s="244">
        <v>90.850030456465859</v>
      </c>
      <c r="E17" s="244">
        <v>90.850030456465859</v>
      </c>
      <c r="F17" s="244">
        <v>90.850030456465859</v>
      </c>
      <c r="G17" s="244">
        <v>90.850030456465859</v>
      </c>
      <c r="H17" s="244">
        <v>90.850030456465859</v>
      </c>
      <c r="I17" s="244">
        <v>90.850030456465859</v>
      </c>
      <c r="J17" s="245">
        <v>90.850030456465859</v>
      </c>
      <c r="K17" s="245">
        <v>90.850030456465859</v>
      </c>
      <c r="L17" s="226" t="s">
        <v>444</v>
      </c>
      <c r="N17" s="336"/>
      <c r="X17" s="336"/>
      <c r="Y17" s="336"/>
      <c r="Z17" s="336"/>
      <c r="AA17" s="336"/>
      <c r="AB17" s="336"/>
      <c r="AC17" s="336"/>
      <c r="AD17" s="336"/>
      <c r="AE17" s="336"/>
      <c r="AF17" s="336"/>
    </row>
    <row r="18" spans="1:32" ht="26.25">
      <c r="A18" s="4" t="s">
        <v>445</v>
      </c>
      <c r="B18" s="244">
        <v>91.999754988433708</v>
      </c>
      <c r="C18" s="244">
        <v>91.508151190175184</v>
      </c>
      <c r="D18" s="244">
        <v>82.359106856452698</v>
      </c>
      <c r="E18" s="244">
        <v>77.348551907895455</v>
      </c>
      <c r="F18" s="244">
        <v>77.148503246401418</v>
      </c>
      <c r="G18" s="244">
        <v>76.598950467530784</v>
      </c>
      <c r="H18" s="244">
        <v>75.538194496045534</v>
      </c>
      <c r="I18" s="244">
        <v>80.108559421604085</v>
      </c>
      <c r="J18" s="245">
        <v>85.26400324570578</v>
      </c>
      <c r="K18" s="245">
        <v>87.000126098919694</v>
      </c>
      <c r="L18" s="226" t="s">
        <v>446</v>
      </c>
      <c r="N18" s="336"/>
      <c r="X18" s="336"/>
      <c r="Y18" s="336"/>
      <c r="Z18" s="336"/>
      <c r="AA18" s="336"/>
      <c r="AB18" s="336"/>
      <c r="AC18" s="336"/>
      <c r="AD18" s="336"/>
      <c r="AE18" s="336"/>
      <c r="AF18" s="336"/>
    </row>
    <row r="19" spans="1:32">
      <c r="A19" s="3" t="s">
        <v>78</v>
      </c>
      <c r="B19" s="244">
        <v>97.21580383177168</v>
      </c>
      <c r="C19" s="244">
        <v>97.494450324364422</v>
      </c>
      <c r="D19" s="244">
        <v>96.263089482895822</v>
      </c>
      <c r="E19" s="244">
        <v>93.116447583813098</v>
      </c>
      <c r="F19" s="244">
        <v>92.342834803834663</v>
      </c>
      <c r="G19" s="244">
        <v>93.10725292583264</v>
      </c>
      <c r="H19" s="244">
        <v>93.665231504380372</v>
      </c>
      <c r="I19" s="244">
        <v>93.350471101204732</v>
      </c>
      <c r="J19" s="245">
        <v>94.85323464828943</v>
      </c>
      <c r="K19" s="245">
        <v>93.97999405225444</v>
      </c>
      <c r="L19" s="226" t="s">
        <v>447</v>
      </c>
      <c r="N19" s="336"/>
      <c r="X19" s="336"/>
      <c r="Y19" s="336"/>
      <c r="Z19" s="336"/>
      <c r="AA19" s="336"/>
      <c r="AB19" s="336"/>
      <c r="AC19" s="336"/>
      <c r="AD19" s="336"/>
      <c r="AE19" s="336"/>
      <c r="AF19" s="336"/>
    </row>
    <row r="20" spans="1:32">
      <c r="A20" s="3" t="s">
        <v>79</v>
      </c>
      <c r="B20" s="244">
        <v>92.564826198990929</v>
      </c>
      <c r="C20" s="244">
        <v>82.747772793911338</v>
      </c>
      <c r="D20" s="244">
        <v>74.597930739050412</v>
      </c>
      <c r="E20" s="244">
        <v>80.524389237843209</v>
      </c>
      <c r="F20" s="244">
        <v>72.403080091267185</v>
      </c>
      <c r="G20" s="244">
        <v>76.983316858446386</v>
      </c>
      <c r="H20" s="244">
        <v>84.47259998547888</v>
      </c>
      <c r="I20" s="244">
        <v>88.238560016180372</v>
      </c>
      <c r="J20" s="245">
        <v>95.895963177564397</v>
      </c>
      <c r="K20" s="245">
        <v>98.198283673822544</v>
      </c>
      <c r="L20" s="226" t="s">
        <v>448</v>
      </c>
      <c r="N20" s="336"/>
      <c r="X20" s="336"/>
      <c r="Y20" s="336"/>
      <c r="Z20" s="336"/>
      <c r="AA20" s="336"/>
      <c r="AB20" s="336"/>
      <c r="AC20" s="336"/>
      <c r="AD20" s="336"/>
      <c r="AE20" s="336"/>
      <c r="AF20" s="336"/>
    </row>
    <row r="21" spans="1:32">
      <c r="A21" s="3" t="s">
        <v>80</v>
      </c>
      <c r="B21" s="244">
        <v>110.33354868413325</v>
      </c>
      <c r="C21" s="244">
        <v>88.475734674717359</v>
      </c>
      <c r="D21" s="244">
        <v>83.167588193506276</v>
      </c>
      <c r="E21" s="244">
        <v>96.735205923961871</v>
      </c>
      <c r="F21" s="244">
        <v>95.545898672483588</v>
      </c>
      <c r="G21" s="244">
        <v>96.67075103855062</v>
      </c>
      <c r="H21" s="244">
        <v>96.516560463418003</v>
      </c>
      <c r="I21" s="244">
        <v>98.207613521395274</v>
      </c>
      <c r="J21" s="245">
        <v>89.215607245383012</v>
      </c>
      <c r="K21" s="245">
        <v>97.972553307781396</v>
      </c>
      <c r="L21" s="226" t="s">
        <v>449</v>
      </c>
      <c r="N21" s="336"/>
      <c r="X21" s="336"/>
      <c r="Y21" s="336"/>
      <c r="Z21" s="336"/>
      <c r="AA21" s="336"/>
      <c r="AB21" s="336"/>
      <c r="AC21" s="336"/>
      <c r="AD21" s="336"/>
      <c r="AE21" s="336"/>
      <c r="AF21" s="336"/>
    </row>
    <row r="22" spans="1:32">
      <c r="A22" s="3" t="s">
        <v>81</v>
      </c>
      <c r="B22" s="244">
        <v>96.356984901308834</v>
      </c>
      <c r="C22" s="244">
        <v>95.778069246618486</v>
      </c>
      <c r="D22" s="244">
        <v>95.778069246618486</v>
      </c>
      <c r="E22" s="244">
        <v>94.906351380456812</v>
      </c>
      <c r="F22" s="244">
        <v>94.906351380456812</v>
      </c>
      <c r="G22" s="244">
        <v>94.906351380456812</v>
      </c>
      <c r="H22" s="244">
        <v>94.906351380456812</v>
      </c>
      <c r="I22" s="244">
        <v>94.906351380456812</v>
      </c>
      <c r="J22" s="245">
        <v>94.906351380456812</v>
      </c>
      <c r="K22" s="245">
        <v>94.906351380456812</v>
      </c>
      <c r="L22" s="226" t="s">
        <v>450</v>
      </c>
      <c r="N22" s="336"/>
      <c r="X22" s="336"/>
      <c r="Y22" s="336"/>
      <c r="Z22" s="336"/>
      <c r="AA22" s="336"/>
      <c r="AB22" s="336"/>
      <c r="AC22" s="336"/>
      <c r="AD22" s="336"/>
      <c r="AE22" s="336"/>
      <c r="AF22" s="336"/>
    </row>
    <row r="23" spans="1:32">
      <c r="A23" s="3" t="s">
        <v>82</v>
      </c>
      <c r="B23" s="244">
        <v>92.345045481464112</v>
      </c>
      <c r="C23" s="244">
        <v>76.024494987085276</v>
      </c>
      <c r="D23" s="244">
        <v>67.523962113915886</v>
      </c>
      <c r="E23" s="244">
        <v>83.883139085489404</v>
      </c>
      <c r="F23" s="244">
        <v>79.938207403377902</v>
      </c>
      <c r="G23" s="244">
        <v>78.767036795875427</v>
      </c>
      <c r="H23" s="244">
        <v>85.175968789491279</v>
      </c>
      <c r="I23" s="244">
        <v>91.65134335321298</v>
      </c>
      <c r="J23" s="245">
        <v>92.213591807874579</v>
      </c>
      <c r="K23" s="245">
        <v>91.658911586387291</v>
      </c>
      <c r="L23" s="226" t="s">
        <v>451</v>
      </c>
      <c r="N23" s="336"/>
      <c r="X23" s="336"/>
      <c r="Y23" s="336"/>
      <c r="Z23" s="336"/>
      <c r="AA23" s="336"/>
      <c r="AB23" s="336"/>
      <c r="AC23" s="336"/>
      <c r="AD23" s="336"/>
      <c r="AE23" s="336"/>
      <c r="AF23" s="336"/>
    </row>
    <row r="24" spans="1:32">
      <c r="A24" s="3" t="s">
        <v>83</v>
      </c>
      <c r="B24" s="244">
        <v>101.89718208754262</v>
      </c>
      <c r="C24" s="244">
        <v>105.438071565789</v>
      </c>
      <c r="D24" s="244">
        <v>120.6139366580191</v>
      </c>
      <c r="E24" s="244">
        <v>171.61506001880545</v>
      </c>
      <c r="F24" s="244">
        <v>140.73818273297692</v>
      </c>
      <c r="G24" s="244">
        <v>151.48133052771161</v>
      </c>
      <c r="H24" s="244">
        <v>185.99955350709232</v>
      </c>
      <c r="I24" s="244">
        <v>208.24117330744093</v>
      </c>
      <c r="J24" s="245">
        <v>171.61506001880545</v>
      </c>
      <c r="K24" s="245">
        <v>70.419245793864008</v>
      </c>
      <c r="L24" s="226" t="s">
        <v>452</v>
      </c>
      <c r="N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>
      <c r="A25" s="3" t="s">
        <v>84</v>
      </c>
      <c r="B25" s="244">
        <v>113.26849336017209</v>
      </c>
      <c r="C25" s="244">
        <v>113.51157771008029</v>
      </c>
      <c r="D25" s="244">
        <v>107.64015614084227</v>
      </c>
      <c r="E25" s="244">
        <v>106.3735650195228</v>
      </c>
      <c r="F25" s="244">
        <v>105.6494628572691</v>
      </c>
      <c r="G25" s="244">
        <v>105.6494628572691</v>
      </c>
      <c r="H25" s="244">
        <v>107.09766718177653</v>
      </c>
      <c r="I25" s="244">
        <v>107.09766718177653</v>
      </c>
      <c r="J25" s="245">
        <v>107.09766718177653</v>
      </c>
      <c r="K25" s="245">
        <v>109.54955084129192</v>
      </c>
      <c r="L25" s="226" t="s">
        <v>453</v>
      </c>
      <c r="N25" s="336"/>
      <c r="X25" s="336"/>
      <c r="Y25" s="336"/>
      <c r="Z25" s="336"/>
      <c r="AA25" s="336"/>
      <c r="AB25" s="336"/>
      <c r="AC25" s="336"/>
      <c r="AD25" s="336"/>
      <c r="AE25" s="336"/>
      <c r="AF25" s="336"/>
    </row>
    <row r="26" spans="1:32">
      <c r="A26" s="3" t="s">
        <v>85</v>
      </c>
      <c r="B26" s="244">
        <v>200.90346362017036</v>
      </c>
      <c r="C26" s="244">
        <v>421.52568129790706</v>
      </c>
      <c r="D26" s="244">
        <v>462.87747682461122</v>
      </c>
      <c r="E26" s="244">
        <v>103.95261933411876</v>
      </c>
      <c r="F26" s="244">
        <v>72.469007955790403</v>
      </c>
      <c r="G26" s="244">
        <v>97.141105331835888</v>
      </c>
      <c r="H26" s="244">
        <v>155.02944132187676</v>
      </c>
      <c r="I26" s="244">
        <v>91.170922726971952</v>
      </c>
      <c r="J26" s="245">
        <v>91.170922726971952</v>
      </c>
      <c r="K26" s="245">
        <v>94.263294586101281</v>
      </c>
      <c r="L26" s="226" t="s">
        <v>454</v>
      </c>
      <c r="N26" s="336"/>
      <c r="X26" s="336"/>
      <c r="Y26" s="336"/>
      <c r="Z26" s="336"/>
      <c r="AA26" s="336"/>
      <c r="AB26" s="336"/>
      <c r="AC26" s="336"/>
      <c r="AD26" s="336"/>
      <c r="AE26" s="336"/>
      <c r="AF26" s="336"/>
    </row>
    <row r="27" spans="1:32">
      <c r="A27" s="3" t="s">
        <v>86</v>
      </c>
      <c r="B27" s="244">
        <v>112.86419555152901</v>
      </c>
      <c r="C27" s="244">
        <v>117.31060644450858</v>
      </c>
      <c r="D27" s="244">
        <v>116.45665859724542</v>
      </c>
      <c r="E27" s="244">
        <v>113.43825800797785</v>
      </c>
      <c r="F27" s="244">
        <v>114.09549177427681</v>
      </c>
      <c r="G27" s="244">
        <v>113.57442858080337</v>
      </c>
      <c r="H27" s="244">
        <v>112.40929528656626</v>
      </c>
      <c r="I27" s="244">
        <v>113.67381639026499</v>
      </c>
      <c r="J27" s="245">
        <v>116.83621402689892</v>
      </c>
      <c r="K27" s="245">
        <v>117.35726521384606</v>
      </c>
      <c r="L27" s="226" t="s">
        <v>455</v>
      </c>
      <c r="N27" s="336"/>
      <c r="X27" s="336"/>
      <c r="Y27" s="336"/>
      <c r="Z27" s="336"/>
      <c r="AA27" s="336"/>
      <c r="AB27" s="336"/>
      <c r="AC27" s="336"/>
      <c r="AD27" s="336"/>
      <c r="AE27" s="336"/>
      <c r="AF27" s="336"/>
    </row>
    <row r="28" spans="1:32">
      <c r="A28" s="3" t="s">
        <v>87</v>
      </c>
      <c r="B28" s="244">
        <v>92.326007198337336</v>
      </c>
      <c r="C28" s="244">
        <v>90.532931887342187</v>
      </c>
      <c r="D28" s="244">
        <v>94.421777918931539</v>
      </c>
      <c r="E28" s="244">
        <v>94.19250625511026</v>
      </c>
      <c r="F28" s="244">
        <v>94.049360102109034</v>
      </c>
      <c r="G28" s="244">
        <v>94.442700645582093</v>
      </c>
      <c r="H28" s="244">
        <v>93.833029838717081</v>
      </c>
      <c r="I28" s="244">
        <v>94.444934434032803</v>
      </c>
      <c r="J28" s="245">
        <v>97.543983416524028</v>
      </c>
      <c r="K28" s="245">
        <v>95.442224658146372</v>
      </c>
      <c r="L28" s="226" t="s">
        <v>456</v>
      </c>
      <c r="N28" s="336"/>
      <c r="X28" s="336"/>
      <c r="Y28" s="336"/>
      <c r="Z28" s="336"/>
      <c r="AA28" s="336"/>
      <c r="AB28" s="336"/>
      <c r="AC28" s="336"/>
      <c r="AD28" s="336"/>
      <c r="AE28" s="336"/>
      <c r="AF28" s="336"/>
    </row>
    <row r="29" spans="1:32">
      <c r="A29" s="48" t="s">
        <v>88</v>
      </c>
      <c r="B29" s="246">
        <v>99.586209451187514</v>
      </c>
      <c r="C29" s="246">
        <v>99.617272284351444</v>
      </c>
      <c r="D29" s="246">
        <v>99.535361551742952</v>
      </c>
      <c r="E29" s="246">
        <v>99.608855105535639</v>
      </c>
      <c r="F29" s="246">
        <v>99.493966700164975</v>
      </c>
      <c r="G29" s="246">
        <v>99.57320278754699</v>
      </c>
      <c r="H29" s="246">
        <v>99.584294981526384</v>
      </c>
      <c r="I29" s="246">
        <v>99.783955952904179</v>
      </c>
      <c r="J29" s="247">
        <v>99.652740743601854</v>
      </c>
      <c r="K29" s="247">
        <v>99.433242265221935</v>
      </c>
      <c r="L29" s="227" t="s">
        <v>457</v>
      </c>
      <c r="N29" s="336"/>
      <c r="X29" s="336"/>
      <c r="Y29" s="336"/>
      <c r="Z29" s="336"/>
      <c r="AA29" s="336"/>
      <c r="AB29" s="336"/>
      <c r="AC29" s="336"/>
      <c r="AD29" s="336"/>
      <c r="AE29" s="336"/>
      <c r="AF29" s="336"/>
    </row>
    <row r="30" spans="1:32">
      <c r="A30" s="20" t="s">
        <v>151</v>
      </c>
      <c r="L30" s="20" t="s">
        <v>430</v>
      </c>
    </row>
    <row r="31" spans="1:32">
      <c r="A31" s="124" t="s">
        <v>120</v>
      </c>
      <c r="B31" s="70"/>
      <c r="C31" s="70"/>
      <c r="D31" s="70"/>
      <c r="E31" s="70"/>
      <c r="F31" s="70"/>
      <c r="G31" s="70"/>
      <c r="H31" s="70"/>
      <c r="I31" s="70"/>
      <c r="L31" s="337" t="s">
        <v>431</v>
      </c>
    </row>
    <row r="32" spans="1:32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229"/>
      <c r="M32" s="82"/>
    </row>
    <row r="33" spans="2:13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229"/>
      <c r="M33" s="82"/>
    </row>
    <row r="34" spans="2:13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229"/>
      <c r="M34" s="82"/>
    </row>
    <row r="35" spans="2:13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229"/>
      <c r="M35" s="82"/>
    </row>
    <row r="36" spans="2:13"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229"/>
      <c r="M36" s="82"/>
    </row>
    <row r="37" spans="2:13"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229"/>
      <c r="M37" s="82"/>
    </row>
    <row r="38" spans="2:13"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229"/>
      <c r="M38" s="82"/>
    </row>
    <row r="39" spans="2:13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229"/>
      <c r="M39" s="82"/>
    </row>
    <row r="40" spans="2:13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229"/>
      <c r="M40" s="82"/>
    </row>
    <row r="41" spans="2:13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229"/>
      <c r="M41" s="82"/>
    </row>
    <row r="42" spans="2:13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229"/>
      <c r="M42" s="82"/>
    </row>
    <row r="43" spans="2:13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229"/>
      <c r="M43" s="82"/>
    </row>
    <row r="44" spans="2:13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229"/>
      <c r="M44" s="82"/>
    </row>
    <row r="45" spans="2:13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229"/>
      <c r="M45" s="82"/>
    </row>
    <row r="46" spans="2:13"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229"/>
      <c r="M46" s="82"/>
    </row>
    <row r="47" spans="2:13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229"/>
      <c r="M47" s="82"/>
    </row>
    <row r="48" spans="2:13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229"/>
      <c r="M48" s="82"/>
    </row>
    <row r="49" spans="2:13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229"/>
      <c r="M49" s="82"/>
    </row>
    <row r="50" spans="2:13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229"/>
      <c r="M50" s="82"/>
    </row>
    <row r="51" spans="2:13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229"/>
      <c r="M51" s="82"/>
    </row>
    <row r="52" spans="2:13"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229"/>
      <c r="M52" s="82"/>
    </row>
    <row r="53" spans="2:13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229"/>
      <c r="M53" s="82"/>
    </row>
    <row r="54" spans="2:13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229"/>
      <c r="M54" s="82"/>
    </row>
    <row r="55" spans="2:13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229"/>
      <c r="M55" s="83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2.5703125" style="147" bestFit="1" customWidth="1"/>
    <col min="2" max="11" width="9.140625" style="147"/>
    <col min="12" max="12" width="22.42578125" style="147" customWidth="1"/>
    <col min="13" max="16384" width="9.140625" style="147"/>
  </cols>
  <sheetData>
    <row r="1" spans="1:12">
      <c r="A1" s="358" t="s">
        <v>393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>
      <c r="A2" s="424" t="s">
        <v>702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</row>
    <row r="3" spans="1:12">
      <c r="A3" s="88" t="s">
        <v>394</v>
      </c>
      <c r="B3" s="86"/>
      <c r="C3" s="86"/>
      <c r="D3" s="86"/>
      <c r="E3" s="86"/>
      <c r="F3" s="13"/>
      <c r="K3" s="13" t="s">
        <v>89</v>
      </c>
      <c r="L3" s="163" t="s">
        <v>395</v>
      </c>
    </row>
    <row r="4" spans="1:12">
      <c r="A4" s="414" t="s">
        <v>7</v>
      </c>
      <c r="B4" s="415">
        <v>2014</v>
      </c>
      <c r="C4" s="415">
        <v>2015</v>
      </c>
      <c r="D4" s="415">
        <v>2016</v>
      </c>
      <c r="E4" s="415">
        <v>2017</v>
      </c>
      <c r="F4" s="416">
        <v>2017</v>
      </c>
      <c r="G4" s="416"/>
      <c r="H4" s="416"/>
      <c r="I4" s="416"/>
      <c r="J4" s="419">
        <v>2018</v>
      </c>
      <c r="K4" s="419"/>
      <c r="L4" s="417" t="s">
        <v>343</v>
      </c>
    </row>
    <row r="5" spans="1:12" ht="25.5">
      <c r="A5" s="414"/>
      <c r="B5" s="415"/>
      <c r="C5" s="415"/>
      <c r="D5" s="415"/>
      <c r="E5" s="415"/>
      <c r="F5" s="316" t="s">
        <v>627</v>
      </c>
      <c r="G5" s="316" t="s">
        <v>628</v>
      </c>
      <c r="H5" s="316" t="s">
        <v>629</v>
      </c>
      <c r="I5" s="316" t="s">
        <v>630</v>
      </c>
      <c r="J5" s="316" t="s">
        <v>627</v>
      </c>
      <c r="K5" s="316" t="s">
        <v>628</v>
      </c>
      <c r="L5" s="417"/>
    </row>
    <row r="6" spans="1:12" ht="15" customHeight="1">
      <c r="A6" s="196" t="s">
        <v>396</v>
      </c>
      <c r="B6" s="197"/>
      <c r="C6" s="197"/>
      <c r="D6" s="197"/>
      <c r="E6" s="198"/>
      <c r="F6" s="199"/>
      <c r="G6" s="199"/>
      <c r="H6" s="198"/>
      <c r="I6" s="198"/>
      <c r="J6" s="198"/>
      <c r="K6" s="198"/>
      <c r="L6" s="190" t="s">
        <v>344</v>
      </c>
    </row>
    <row r="7" spans="1:12">
      <c r="A7" s="200" t="s">
        <v>367</v>
      </c>
      <c r="B7" s="200">
        <v>5940.7972430555556</v>
      </c>
      <c r="C7" s="200">
        <v>5874.9208333333336</v>
      </c>
      <c r="D7" s="200">
        <v>5818.2777777777783</v>
      </c>
      <c r="E7" s="200">
        <v>5654.3469387755104</v>
      </c>
      <c r="F7" s="200">
        <v>4795.666666666667</v>
      </c>
      <c r="G7" s="200">
        <v>6903.083333333333</v>
      </c>
      <c r="H7" s="200">
        <v>6244.333333333333</v>
      </c>
      <c r="I7" s="200">
        <v>4749.6923076923076</v>
      </c>
      <c r="J7" s="200">
        <v>5292.5</v>
      </c>
      <c r="K7" s="200">
        <v>6682.5</v>
      </c>
      <c r="L7" s="172" t="s">
        <v>368</v>
      </c>
    </row>
    <row r="8" spans="1:12">
      <c r="A8" s="200" t="s">
        <v>397</v>
      </c>
      <c r="B8" s="201">
        <v>3530.7687500000006</v>
      </c>
      <c r="C8" s="201">
        <v>332.8</v>
      </c>
      <c r="D8" s="201">
        <v>360</v>
      </c>
      <c r="E8" s="200">
        <v>891</v>
      </c>
      <c r="F8" s="202">
        <v>891</v>
      </c>
      <c r="G8" s="200">
        <v>2168</v>
      </c>
      <c r="H8" s="202">
        <v>3567</v>
      </c>
      <c r="I8" s="200">
        <v>2579</v>
      </c>
      <c r="J8" s="200">
        <v>1120</v>
      </c>
      <c r="K8" s="200">
        <v>4905.75</v>
      </c>
      <c r="L8" s="172" t="s">
        <v>398</v>
      </c>
    </row>
    <row r="9" spans="1:12">
      <c r="A9" s="200" t="s">
        <v>369</v>
      </c>
      <c r="B9" s="201">
        <v>7283.729166666667</v>
      </c>
      <c r="C9" s="201">
        <v>8718</v>
      </c>
      <c r="D9" s="201">
        <v>9560</v>
      </c>
      <c r="E9" s="200">
        <v>8540</v>
      </c>
      <c r="F9" s="201">
        <v>8540</v>
      </c>
      <c r="G9" s="200">
        <v>8510</v>
      </c>
      <c r="H9" s="201">
        <v>8080</v>
      </c>
      <c r="I9" s="200">
        <v>6410</v>
      </c>
      <c r="J9" s="200">
        <v>7446</v>
      </c>
      <c r="K9" s="200">
        <v>7516.166666666667</v>
      </c>
      <c r="L9" s="172" t="s">
        <v>370</v>
      </c>
    </row>
    <row r="10" spans="1:12" ht="15" customHeight="1">
      <c r="A10" s="196" t="s">
        <v>349</v>
      </c>
      <c r="B10" s="197"/>
      <c r="C10" s="197"/>
      <c r="D10" s="197"/>
      <c r="E10" s="198"/>
      <c r="F10" s="203"/>
      <c r="G10" s="198"/>
      <c r="H10" s="203"/>
      <c r="I10" s="203"/>
      <c r="J10" s="203"/>
      <c r="K10" s="203"/>
      <c r="L10" s="190" t="s">
        <v>350</v>
      </c>
    </row>
    <row r="11" spans="1:12">
      <c r="A11" s="200" t="s">
        <v>367</v>
      </c>
      <c r="B11" s="200">
        <v>5750.0820439814825</v>
      </c>
      <c r="C11" s="200">
        <v>5964.505208333333</v>
      </c>
      <c r="D11" s="200">
        <v>5922.4581679894181</v>
      </c>
      <c r="E11" s="200">
        <v>6008.2777777777774</v>
      </c>
      <c r="F11" s="200">
        <v>4914.666666666667</v>
      </c>
      <c r="G11" s="202">
        <v>7352.4074074074078</v>
      </c>
      <c r="H11" s="200">
        <v>6716.3703703703704</v>
      </c>
      <c r="I11" s="200">
        <v>4998.8620689655172</v>
      </c>
      <c r="J11" s="200">
        <v>5530.9666666666662</v>
      </c>
      <c r="K11" s="200">
        <v>6943.0333333333338</v>
      </c>
      <c r="L11" s="172" t="s">
        <v>368</v>
      </c>
    </row>
    <row r="12" spans="1:12">
      <c r="A12" s="200" t="s">
        <v>397</v>
      </c>
      <c r="B12" s="201">
        <v>3124.6739166666666</v>
      </c>
      <c r="C12" s="201">
        <v>892</v>
      </c>
      <c r="D12" s="201">
        <v>374</v>
      </c>
      <c r="E12" s="200">
        <v>897</v>
      </c>
      <c r="F12" s="202">
        <v>897</v>
      </c>
      <c r="G12" s="202">
        <v>4391</v>
      </c>
      <c r="H12" s="202">
        <v>4649</v>
      </c>
      <c r="I12" s="202">
        <v>1373</v>
      </c>
      <c r="J12" s="202">
        <v>1147</v>
      </c>
      <c r="K12" s="202">
        <v>4849.166666666667</v>
      </c>
      <c r="L12" s="172" t="s">
        <v>398</v>
      </c>
    </row>
    <row r="13" spans="1:12">
      <c r="A13" s="200" t="s">
        <v>369</v>
      </c>
      <c r="B13" s="201">
        <v>7405.75</v>
      </c>
      <c r="C13" s="201">
        <v>8949</v>
      </c>
      <c r="D13" s="201">
        <v>8969</v>
      </c>
      <c r="E13" s="200">
        <v>9075</v>
      </c>
      <c r="F13" s="201">
        <v>7577</v>
      </c>
      <c r="G13" s="202">
        <v>9075</v>
      </c>
      <c r="H13" s="201">
        <v>8409</v>
      </c>
      <c r="I13" s="201">
        <v>7338</v>
      </c>
      <c r="J13" s="201">
        <v>7732</v>
      </c>
      <c r="K13" s="201">
        <v>7752.4</v>
      </c>
      <c r="L13" s="172" t="s">
        <v>370</v>
      </c>
    </row>
    <row r="14" spans="1:12">
      <c r="A14" s="196" t="s">
        <v>281</v>
      </c>
      <c r="B14" s="198"/>
      <c r="C14" s="198"/>
      <c r="D14" s="198"/>
      <c r="E14" s="198"/>
      <c r="F14" s="203"/>
      <c r="G14" s="198"/>
      <c r="H14" s="203"/>
      <c r="I14" s="203"/>
      <c r="J14" s="203"/>
      <c r="K14" s="203"/>
      <c r="L14" s="190" t="s">
        <v>351</v>
      </c>
    </row>
    <row r="15" spans="1:12">
      <c r="A15" s="200" t="s">
        <v>367</v>
      </c>
      <c r="B15" s="200">
        <v>5670.9441611111115</v>
      </c>
      <c r="C15" s="200">
        <v>5650.8774999999996</v>
      </c>
      <c r="D15" s="200">
        <v>5477.9375</v>
      </c>
      <c r="E15" s="200">
        <v>5712.791666666667</v>
      </c>
      <c r="F15" s="200">
        <v>4721.7748335893502</v>
      </c>
      <c r="G15" s="200">
        <v>6783.6049761051372</v>
      </c>
      <c r="H15" s="200">
        <v>6290.7320788530478</v>
      </c>
      <c r="I15" s="200">
        <v>4942.8035282258061</v>
      </c>
      <c r="J15" s="200">
        <v>5383.1333333333332</v>
      </c>
      <c r="K15" s="200">
        <v>6336.3888888888887</v>
      </c>
      <c r="L15" s="172" t="s">
        <v>368</v>
      </c>
    </row>
    <row r="16" spans="1:12">
      <c r="A16" s="200" t="s">
        <v>397</v>
      </c>
      <c r="B16" s="202">
        <v>2272.5090000000005</v>
      </c>
      <c r="C16" s="202">
        <v>239.7</v>
      </c>
      <c r="D16" s="202">
        <v>848</v>
      </c>
      <c r="E16" s="200">
        <v>784</v>
      </c>
      <c r="F16" s="202">
        <v>784</v>
      </c>
      <c r="G16" s="200">
        <v>3471</v>
      </c>
      <c r="H16" s="202">
        <v>3905</v>
      </c>
      <c r="I16" s="202">
        <v>2458</v>
      </c>
      <c r="J16" s="202">
        <v>1149</v>
      </c>
      <c r="K16" s="202">
        <v>4391.9444444444443</v>
      </c>
      <c r="L16" s="172" t="s">
        <v>398</v>
      </c>
    </row>
    <row r="17" spans="1:12">
      <c r="A17" s="200" t="s">
        <v>369</v>
      </c>
      <c r="B17" s="201">
        <v>6887.8281666666671</v>
      </c>
      <c r="C17" s="201">
        <v>8258</v>
      </c>
      <c r="D17" s="201">
        <v>8295</v>
      </c>
      <c r="E17" s="200">
        <v>8247</v>
      </c>
      <c r="F17" s="201">
        <v>7269.2000000000007</v>
      </c>
      <c r="G17" s="200">
        <v>8247</v>
      </c>
      <c r="H17" s="201">
        <v>8074</v>
      </c>
      <c r="I17" s="201">
        <v>6561</v>
      </c>
      <c r="J17" s="201">
        <v>7692</v>
      </c>
      <c r="K17" s="201">
        <v>7270.9444444444443</v>
      </c>
      <c r="L17" s="172" t="s">
        <v>370</v>
      </c>
    </row>
    <row r="18" spans="1:12">
      <c r="A18" s="196" t="s">
        <v>352</v>
      </c>
      <c r="B18" s="198"/>
      <c r="C18" s="198"/>
      <c r="D18" s="198"/>
      <c r="E18" s="198"/>
      <c r="F18" s="203"/>
      <c r="G18" s="198"/>
      <c r="H18" s="203"/>
      <c r="I18" s="203"/>
      <c r="J18" s="203"/>
      <c r="K18" s="203"/>
      <c r="L18" s="190" t="s">
        <v>353</v>
      </c>
    </row>
    <row r="19" spans="1:12">
      <c r="A19" s="200" t="s">
        <v>367</v>
      </c>
      <c r="B19" s="200">
        <v>5344.3883689516124</v>
      </c>
      <c r="C19" s="200">
        <v>5679.4444444444443</v>
      </c>
      <c r="D19" s="200">
        <v>5545.0138888888887</v>
      </c>
      <c r="E19" s="200">
        <v>5735.8611111111113</v>
      </c>
      <c r="F19" s="200">
        <v>4654.7777777777774</v>
      </c>
      <c r="G19" s="200">
        <v>7035.8888888888887</v>
      </c>
      <c r="H19" s="200">
        <v>6422.4444444444443</v>
      </c>
      <c r="I19" s="200">
        <v>4830.333333333333</v>
      </c>
      <c r="J19" s="200">
        <v>5396.5555555555557</v>
      </c>
      <c r="K19" s="200">
        <v>6534</v>
      </c>
      <c r="L19" s="172" t="s">
        <v>368</v>
      </c>
    </row>
    <row r="20" spans="1:12">
      <c r="A20" s="200" t="s">
        <v>397</v>
      </c>
      <c r="B20" s="204">
        <v>2470.4916666666663</v>
      </c>
      <c r="C20" s="204">
        <v>359.1</v>
      </c>
      <c r="D20" s="204">
        <v>1201</v>
      </c>
      <c r="E20" s="200">
        <v>638</v>
      </c>
      <c r="F20" s="204">
        <v>638</v>
      </c>
      <c r="G20" s="200">
        <v>3666</v>
      </c>
      <c r="H20" s="204">
        <v>4759</v>
      </c>
      <c r="I20" s="204">
        <v>943</v>
      </c>
      <c r="J20" s="204">
        <v>1555</v>
      </c>
      <c r="K20" s="204">
        <v>4173.5555555555557</v>
      </c>
      <c r="L20" s="172" t="s">
        <v>398</v>
      </c>
    </row>
    <row r="21" spans="1:12">
      <c r="A21" s="205" t="s">
        <v>369</v>
      </c>
      <c r="B21" s="206">
        <v>6935.6729166666673</v>
      </c>
      <c r="C21" s="206">
        <v>8391</v>
      </c>
      <c r="D21" s="206">
        <v>8190</v>
      </c>
      <c r="E21" s="205">
        <v>8332</v>
      </c>
      <c r="F21" s="206">
        <v>7204</v>
      </c>
      <c r="G21" s="205">
        <v>8332</v>
      </c>
      <c r="H21" s="206">
        <v>7816</v>
      </c>
      <c r="I21" s="206">
        <v>6594</v>
      </c>
      <c r="J21" s="206">
        <v>7753</v>
      </c>
      <c r="K21" s="206">
        <v>7640.8888888888887</v>
      </c>
      <c r="L21" s="172" t="s">
        <v>370</v>
      </c>
    </row>
    <row r="22" spans="1:12">
      <c r="A22" s="39" t="s">
        <v>354</v>
      </c>
      <c r="B22" s="192"/>
      <c r="C22" s="181"/>
      <c r="D22" s="181"/>
      <c r="F22" s="181"/>
      <c r="L22" s="182" t="s">
        <v>355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39.42578125" style="147" customWidth="1"/>
    <col min="2" max="11" width="9.140625" style="147"/>
    <col min="12" max="12" width="39.42578125" style="147" customWidth="1"/>
    <col min="13" max="13" width="0.140625" style="147" customWidth="1"/>
    <col min="14" max="16" width="9.140625" style="147" hidden="1" customWidth="1"/>
    <col min="17" max="16384" width="9.140625" style="147"/>
  </cols>
  <sheetData>
    <row r="1" spans="1:35">
      <c r="A1" s="349" t="s">
        <v>325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35">
      <c r="A2" s="358" t="s">
        <v>604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35">
      <c r="A3" s="18"/>
      <c r="B3" s="16"/>
      <c r="C3" s="16"/>
      <c r="D3" s="16"/>
      <c r="E3" s="16"/>
      <c r="F3" s="16"/>
      <c r="G3" s="16"/>
      <c r="H3" s="16"/>
      <c r="I3" s="16"/>
      <c r="K3" s="13" t="s">
        <v>89</v>
      </c>
    </row>
    <row r="4" spans="1:35">
      <c r="A4" s="354" t="s">
        <v>7</v>
      </c>
      <c r="B4" s="355">
        <v>2014</v>
      </c>
      <c r="C4" s="355">
        <v>2015</v>
      </c>
      <c r="D4" s="355">
        <v>2016</v>
      </c>
      <c r="E4" s="355">
        <v>2017</v>
      </c>
      <c r="F4" s="355">
        <v>2017</v>
      </c>
      <c r="G4" s="355"/>
      <c r="H4" s="355"/>
      <c r="I4" s="355"/>
      <c r="J4" s="359">
        <v>2018</v>
      </c>
      <c r="K4" s="359"/>
      <c r="L4" s="356" t="s">
        <v>343</v>
      </c>
    </row>
    <row r="5" spans="1:35" ht="28.5">
      <c r="A5" s="354"/>
      <c r="B5" s="355"/>
      <c r="C5" s="355"/>
      <c r="D5" s="355"/>
      <c r="E5" s="355"/>
      <c r="F5" s="312" t="s">
        <v>627</v>
      </c>
      <c r="G5" s="312" t="s">
        <v>628</v>
      </c>
      <c r="H5" s="312" t="s">
        <v>629</v>
      </c>
      <c r="I5" s="312" t="s">
        <v>630</v>
      </c>
      <c r="J5" s="312" t="s">
        <v>627</v>
      </c>
      <c r="K5" s="312" t="s">
        <v>762</v>
      </c>
      <c r="L5" s="356" t="s">
        <v>343</v>
      </c>
    </row>
    <row r="6" spans="1:35">
      <c r="A6" s="357" t="s">
        <v>726</v>
      </c>
      <c r="B6" s="357"/>
      <c r="C6" s="357"/>
      <c r="D6" s="334"/>
      <c r="E6" s="334"/>
    </row>
    <row r="7" spans="1:35">
      <c r="A7" s="9" t="s">
        <v>65</v>
      </c>
      <c r="B7" s="155">
        <v>102.7814523766029</v>
      </c>
      <c r="C7" s="155">
        <v>110.01333912703916</v>
      </c>
      <c r="D7" s="155">
        <v>135.67839618994523</v>
      </c>
      <c r="E7" s="115">
        <v>128.90443529825524</v>
      </c>
      <c r="F7" s="155">
        <v>127.07531400872325</v>
      </c>
      <c r="G7" s="155">
        <v>126.21584299313922</v>
      </c>
      <c r="H7" s="155">
        <v>130.22877179287781</v>
      </c>
      <c r="I7" s="155">
        <v>132.09781239828064</v>
      </c>
      <c r="J7" s="155">
        <v>122.26247387233799</v>
      </c>
      <c r="K7" s="155">
        <v>118.91999577803487</v>
      </c>
      <c r="L7" s="225" t="s">
        <v>432</v>
      </c>
      <c r="AA7" s="234"/>
      <c r="AB7" s="234"/>
      <c r="AC7" s="234"/>
      <c r="AD7" s="234"/>
      <c r="AE7" s="234"/>
      <c r="AF7" s="234"/>
      <c r="AG7" s="234"/>
      <c r="AH7" s="234"/>
      <c r="AI7" s="234"/>
    </row>
    <row r="8" spans="1:35">
      <c r="A8" s="33" t="s">
        <v>66</v>
      </c>
      <c r="B8" s="248">
        <v>105.20498539579745</v>
      </c>
      <c r="C8" s="248">
        <v>103.2985776183632</v>
      </c>
      <c r="D8" s="248">
        <v>94.601417618468815</v>
      </c>
      <c r="E8" s="230">
        <v>94.814600638021702</v>
      </c>
      <c r="F8" s="248">
        <v>109.90776292214363</v>
      </c>
      <c r="G8" s="248">
        <v>86.216549955723067</v>
      </c>
      <c r="H8" s="248">
        <v>89.169011278196891</v>
      </c>
      <c r="I8" s="248">
        <v>93.965078396023415</v>
      </c>
      <c r="J8" s="248">
        <v>82.328882642871122</v>
      </c>
      <c r="K8" s="248">
        <v>137.31115268351343</v>
      </c>
      <c r="L8" s="231" t="s">
        <v>433</v>
      </c>
      <c r="AA8" s="234"/>
      <c r="AB8" s="234"/>
      <c r="AC8" s="234"/>
      <c r="AD8" s="234"/>
      <c r="AE8" s="234"/>
      <c r="AF8" s="234"/>
      <c r="AG8" s="234"/>
      <c r="AH8" s="234"/>
      <c r="AI8" s="234"/>
    </row>
    <row r="9" spans="1:35">
      <c r="A9" s="33" t="s">
        <v>67</v>
      </c>
      <c r="B9" s="248">
        <v>86.379364068170773</v>
      </c>
      <c r="C9" s="248">
        <v>98.691463417216397</v>
      </c>
      <c r="D9" s="248">
        <v>100.98362530656723</v>
      </c>
      <c r="E9" s="230">
        <v>87.839972435629832</v>
      </c>
      <c r="F9" s="248">
        <v>98.429710492612898</v>
      </c>
      <c r="G9" s="248">
        <v>103.24484584889504</v>
      </c>
      <c r="H9" s="248">
        <v>103.24484584889504</v>
      </c>
      <c r="I9" s="248">
        <v>46.440487552116394</v>
      </c>
      <c r="J9" s="248">
        <v>65.590876648389127</v>
      </c>
      <c r="K9" s="248">
        <v>65.698859627966513</v>
      </c>
      <c r="L9" s="231" t="s">
        <v>434</v>
      </c>
      <c r="AA9" s="234"/>
      <c r="AB9" s="234"/>
      <c r="AC9" s="234"/>
      <c r="AD9" s="234"/>
      <c r="AE9" s="234"/>
      <c r="AF9" s="234"/>
      <c r="AG9" s="234"/>
      <c r="AH9" s="234"/>
      <c r="AI9" s="234"/>
    </row>
    <row r="10" spans="1:35">
      <c r="A10" s="33" t="s">
        <v>68</v>
      </c>
      <c r="B10" s="248">
        <v>107.19122209392631</v>
      </c>
      <c r="C10" s="248">
        <v>120.56313498149777</v>
      </c>
      <c r="D10" s="248">
        <v>113.16326848145758</v>
      </c>
      <c r="E10" s="230">
        <v>120.00593851945889</v>
      </c>
      <c r="F10" s="248">
        <v>128.3171890618234</v>
      </c>
      <c r="G10" s="248">
        <v>114.82331439071952</v>
      </c>
      <c r="H10" s="248">
        <v>116.69210964760939</v>
      </c>
      <c r="I10" s="248">
        <v>120.19114097768322</v>
      </c>
      <c r="J10" s="248">
        <v>108.61592153231695</v>
      </c>
      <c r="K10" s="248">
        <v>100.05810314526873</v>
      </c>
      <c r="L10" s="231" t="s">
        <v>435</v>
      </c>
      <c r="AA10" s="234"/>
      <c r="AB10" s="234"/>
      <c r="AC10" s="234"/>
      <c r="AD10" s="234"/>
      <c r="AE10" s="234"/>
      <c r="AF10" s="234"/>
      <c r="AG10" s="234"/>
      <c r="AH10" s="234"/>
      <c r="AI10" s="234"/>
    </row>
    <row r="11" spans="1:35">
      <c r="A11" s="33" t="s">
        <v>69</v>
      </c>
      <c r="B11" s="248">
        <v>117.97976173965827</v>
      </c>
      <c r="C11" s="248">
        <v>95.883966152588329</v>
      </c>
      <c r="D11" s="248">
        <v>288.67259910065059</v>
      </c>
      <c r="E11" s="230">
        <v>243.34069415716127</v>
      </c>
      <c r="F11" s="248">
        <v>447.21300963943145</v>
      </c>
      <c r="G11" s="248">
        <v>476.13311962261344</v>
      </c>
      <c r="H11" s="248">
        <v>26.468912234266661</v>
      </c>
      <c r="I11" s="248">
        <v>23.547735132333479</v>
      </c>
      <c r="J11" s="248">
        <v>37.757922634820837</v>
      </c>
      <c r="K11" s="248">
        <v>51.888523824667168</v>
      </c>
      <c r="L11" s="231" t="s">
        <v>436</v>
      </c>
      <c r="AA11" s="234"/>
      <c r="AB11" s="234"/>
      <c r="AC11" s="234"/>
      <c r="AD11" s="234"/>
      <c r="AE11" s="234"/>
      <c r="AF11" s="234"/>
      <c r="AG11" s="234"/>
      <c r="AH11" s="234"/>
      <c r="AI11" s="234"/>
    </row>
    <row r="12" spans="1:35">
      <c r="A12" s="33" t="s">
        <v>70</v>
      </c>
      <c r="B12" s="248">
        <v>206.98272258977829</v>
      </c>
      <c r="C12" s="248">
        <v>292.46175289651814</v>
      </c>
      <c r="D12" s="248">
        <v>273.13456420149441</v>
      </c>
      <c r="E12" s="230">
        <v>197.16066328359835</v>
      </c>
      <c r="F12" s="248">
        <v>219.85865680944775</v>
      </c>
      <c r="G12" s="248">
        <v>175.22713572330954</v>
      </c>
      <c r="H12" s="248">
        <v>196.77843030081809</v>
      </c>
      <c r="I12" s="248">
        <v>196.77843030081809</v>
      </c>
      <c r="J12" s="248">
        <v>308.56698488143383</v>
      </c>
      <c r="K12" s="248">
        <v>180.89748016771068</v>
      </c>
      <c r="L12" s="231" t="s">
        <v>437</v>
      </c>
      <c r="AA12" s="234"/>
      <c r="AB12" s="234"/>
      <c r="AC12" s="234"/>
      <c r="AD12" s="234"/>
      <c r="AE12" s="234"/>
      <c r="AF12" s="234"/>
      <c r="AG12" s="234"/>
      <c r="AH12" s="234"/>
      <c r="AI12" s="234"/>
    </row>
    <row r="13" spans="1:35">
      <c r="A13" s="33" t="s">
        <v>71</v>
      </c>
      <c r="B13" s="248">
        <v>96.072782931547124</v>
      </c>
      <c r="C13" s="248">
        <v>102.56823340018707</v>
      </c>
      <c r="D13" s="248">
        <v>76.396389974669518</v>
      </c>
      <c r="E13" s="230">
        <v>45.371989297416526</v>
      </c>
      <c r="F13" s="248">
        <v>52.058759652200891</v>
      </c>
      <c r="G13" s="248">
        <v>38.585250051728082</v>
      </c>
      <c r="H13" s="248">
        <v>38.176091031051918</v>
      </c>
      <c r="I13" s="248">
        <v>52.667856454685221</v>
      </c>
      <c r="J13" s="248">
        <v>19.930668590822528</v>
      </c>
      <c r="K13" s="248">
        <v>44.111123044512709</v>
      </c>
      <c r="L13" s="231" t="s">
        <v>438</v>
      </c>
      <c r="AA13" s="234"/>
      <c r="AB13" s="234"/>
      <c r="AC13" s="234"/>
      <c r="AD13" s="234"/>
      <c r="AE13" s="234"/>
      <c r="AF13" s="234"/>
      <c r="AG13" s="234"/>
      <c r="AH13" s="234"/>
      <c r="AI13" s="234"/>
    </row>
    <row r="14" spans="1:35">
      <c r="A14" s="33" t="s">
        <v>72</v>
      </c>
      <c r="B14" s="248">
        <v>155.01590610615312</v>
      </c>
      <c r="C14" s="248">
        <v>90.574755851519996</v>
      </c>
      <c r="D14" s="248">
        <v>99.62732191389685</v>
      </c>
      <c r="E14" s="230">
        <v>99.776490981406099</v>
      </c>
      <c r="F14" s="248">
        <v>101.05593397593613</v>
      </c>
      <c r="G14" s="248">
        <v>110.05257632519299</v>
      </c>
      <c r="H14" s="248">
        <v>107.78553898655683</v>
      </c>
      <c r="I14" s="248">
        <v>80.211914637938435</v>
      </c>
      <c r="J14" s="248">
        <v>100.60006188944288</v>
      </c>
      <c r="K14" s="248">
        <v>110.70035595240873</v>
      </c>
      <c r="L14" s="231" t="s">
        <v>439</v>
      </c>
      <c r="AA14" s="234"/>
      <c r="AB14" s="234"/>
      <c r="AC14" s="234"/>
      <c r="AD14" s="234"/>
      <c r="AE14" s="234"/>
      <c r="AF14" s="234"/>
      <c r="AG14" s="234"/>
      <c r="AH14" s="234"/>
      <c r="AI14" s="234"/>
    </row>
    <row r="15" spans="1:35">
      <c r="A15" s="33" t="s">
        <v>73</v>
      </c>
      <c r="B15" s="248">
        <v>94.304287474533467</v>
      </c>
      <c r="C15" s="248">
        <v>93.806581061898925</v>
      </c>
      <c r="D15" s="248">
        <v>77.249456147281762</v>
      </c>
      <c r="E15" s="230">
        <v>77.354280738072276</v>
      </c>
      <c r="F15" s="248">
        <v>74.622366835701115</v>
      </c>
      <c r="G15" s="248">
        <v>73.354558333828862</v>
      </c>
      <c r="H15" s="248">
        <v>58.012625750000325</v>
      </c>
      <c r="I15" s="248">
        <v>103.4275720327588</v>
      </c>
      <c r="J15" s="248">
        <v>51.10767320222115</v>
      </c>
      <c r="K15" s="248">
        <v>69.757078381617333</v>
      </c>
      <c r="L15" s="231" t="s">
        <v>440</v>
      </c>
      <c r="AA15" s="234"/>
      <c r="AB15" s="234"/>
      <c r="AC15" s="234"/>
      <c r="AD15" s="234"/>
      <c r="AE15" s="234"/>
      <c r="AF15" s="234"/>
      <c r="AG15" s="234"/>
      <c r="AH15" s="234"/>
      <c r="AI15" s="234"/>
    </row>
    <row r="16" spans="1:35">
      <c r="A16" s="33" t="s">
        <v>74</v>
      </c>
      <c r="B16" s="248">
        <v>95.071939393276637</v>
      </c>
      <c r="C16" s="248">
        <v>118.10707968603532</v>
      </c>
      <c r="D16" s="248">
        <v>180.74938026243768</v>
      </c>
      <c r="E16" s="230">
        <v>162.78928549116947</v>
      </c>
      <c r="F16" s="248">
        <v>148.85364643005013</v>
      </c>
      <c r="G16" s="248">
        <v>169.45091009957406</v>
      </c>
      <c r="H16" s="248">
        <v>176.81462006759051</v>
      </c>
      <c r="I16" s="248">
        <v>156.03796536746322</v>
      </c>
      <c r="J16" s="248">
        <v>177.37611436356096</v>
      </c>
      <c r="K16" s="248">
        <v>166.0290181812685</v>
      </c>
      <c r="L16" s="231" t="s">
        <v>441</v>
      </c>
      <c r="AA16" s="234"/>
      <c r="AB16" s="234"/>
      <c r="AC16" s="234"/>
      <c r="AD16" s="234"/>
      <c r="AE16" s="234"/>
      <c r="AF16" s="234"/>
      <c r="AG16" s="234"/>
      <c r="AH16" s="234"/>
      <c r="AI16" s="234"/>
    </row>
    <row r="17" spans="1:35">
      <c r="A17" s="33" t="s">
        <v>75</v>
      </c>
      <c r="B17" s="248">
        <v>114.25259822599767</v>
      </c>
      <c r="C17" s="248">
        <v>122.28703807462668</v>
      </c>
      <c r="D17" s="248">
        <v>127.37526908631627</v>
      </c>
      <c r="E17" s="230">
        <v>123.76787111362511</v>
      </c>
      <c r="F17" s="248">
        <v>125.43104060379378</v>
      </c>
      <c r="G17" s="248">
        <v>127.3017993075096</v>
      </c>
      <c r="H17" s="248">
        <v>114.76174409857489</v>
      </c>
      <c r="I17" s="248">
        <v>127.57690044462215</v>
      </c>
      <c r="J17" s="248">
        <v>111.54639967360606</v>
      </c>
      <c r="K17" s="248">
        <v>114.18752296962667</v>
      </c>
      <c r="L17" s="231" t="s">
        <v>442</v>
      </c>
      <c r="AA17" s="234"/>
      <c r="AB17" s="234"/>
      <c r="AC17" s="234"/>
      <c r="AD17" s="234"/>
      <c r="AE17" s="234"/>
      <c r="AF17" s="234"/>
      <c r="AG17" s="234"/>
      <c r="AH17" s="234"/>
      <c r="AI17" s="234"/>
    </row>
    <row r="18" spans="1:35">
      <c r="A18" s="33" t="s">
        <v>76</v>
      </c>
      <c r="B18" s="248">
        <v>397.02436481499558</v>
      </c>
      <c r="C18" s="248">
        <v>205.04874122132122</v>
      </c>
      <c r="D18" s="248">
        <v>331.72849400599523</v>
      </c>
      <c r="E18" s="230">
        <v>211.20332561847329</v>
      </c>
      <c r="F18" s="248">
        <v>119.60012096299539</v>
      </c>
      <c r="G18" s="248">
        <v>54.319996111603018</v>
      </c>
      <c r="H18" s="248">
        <v>435.22069397018998</v>
      </c>
      <c r="I18" s="248">
        <v>235.67249142910472</v>
      </c>
      <c r="J18" s="248">
        <v>449.11656223872762</v>
      </c>
      <c r="K18" s="248">
        <v>92.375142515176478</v>
      </c>
      <c r="L18" s="231" t="s">
        <v>444</v>
      </c>
      <c r="AA18" s="234"/>
      <c r="AB18" s="234"/>
      <c r="AC18" s="234"/>
      <c r="AD18" s="234"/>
      <c r="AE18" s="234"/>
      <c r="AF18" s="234"/>
      <c r="AG18" s="234"/>
      <c r="AH18" s="234"/>
      <c r="AI18" s="234"/>
    </row>
    <row r="19" spans="1:35">
      <c r="A19" s="33" t="s">
        <v>77</v>
      </c>
      <c r="B19" s="248">
        <v>110.87634409650445</v>
      </c>
      <c r="C19" s="248">
        <v>87.670930726593184</v>
      </c>
      <c r="D19" s="248">
        <v>60.336585031705305</v>
      </c>
      <c r="E19" s="230">
        <v>116.11188454715838</v>
      </c>
      <c r="F19" s="248">
        <v>111.3459447954565</v>
      </c>
      <c r="G19" s="248">
        <v>82.065146146001382</v>
      </c>
      <c r="H19" s="248">
        <v>120.87345916593131</v>
      </c>
      <c r="I19" s="248">
        <v>150.16298808124432</v>
      </c>
      <c r="J19" s="248">
        <v>167.88796941975875</v>
      </c>
      <c r="K19" s="248">
        <v>88.559921204669877</v>
      </c>
      <c r="L19" s="231" t="s">
        <v>446</v>
      </c>
      <c r="AA19" s="234"/>
      <c r="AB19" s="234"/>
      <c r="AC19" s="234"/>
      <c r="AD19" s="234"/>
      <c r="AE19" s="234"/>
      <c r="AF19" s="234"/>
      <c r="AG19" s="234"/>
      <c r="AH19" s="234"/>
      <c r="AI19" s="234"/>
    </row>
    <row r="20" spans="1:35">
      <c r="A20" s="33" t="s">
        <v>78</v>
      </c>
      <c r="B20" s="248">
        <v>105.65806586677584</v>
      </c>
      <c r="C20" s="248">
        <v>109.68459667137438</v>
      </c>
      <c r="D20" s="248">
        <v>90.232187226675961</v>
      </c>
      <c r="E20" s="230">
        <v>85.182411698536598</v>
      </c>
      <c r="F20" s="248">
        <v>87.536428433319941</v>
      </c>
      <c r="G20" s="248">
        <v>74.761703165697696</v>
      </c>
      <c r="H20" s="248">
        <v>88.620574716566153</v>
      </c>
      <c r="I20" s="248">
        <v>89.8109404785626</v>
      </c>
      <c r="J20" s="248">
        <v>81.331304680603495</v>
      </c>
      <c r="K20" s="248">
        <v>73.65445032727385</v>
      </c>
      <c r="L20" s="231" t="s">
        <v>447</v>
      </c>
      <c r="AA20" s="234"/>
      <c r="AB20" s="234"/>
      <c r="AC20" s="234"/>
      <c r="AD20" s="234"/>
      <c r="AE20" s="234"/>
      <c r="AF20" s="234"/>
      <c r="AG20" s="234"/>
      <c r="AH20" s="234"/>
      <c r="AI20" s="234"/>
    </row>
    <row r="21" spans="1:35">
      <c r="A21" s="33" t="s">
        <v>79</v>
      </c>
      <c r="B21" s="248">
        <v>107.64782856920806</v>
      </c>
      <c r="C21" s="248">
        <v>89.173822914069291</v>
      </c>
      <c r="D21" s="248">
        <v>71.478803887981996</v>
      </c>
      <c r="E21" s="230">
        <v>46.90624794058516</v>
      </c>
      <c r="F21" s="248">
        <v>42.804673835659919</v>
      </c>
      <c r="G21" s="248">
        <v>44.686458725977154</v>
      </c>
      <c r="H21" s="248">
        <v>49.072411694575635</v>
      </c>
      <c r="I21" s="248">
        <v>51.061447506127919</v>
      </c>
      <c r="J21" s="248">
        <v>44.38255665539554</v>
      </c>
      <c r="K21" s="248">
        <v>38.300107269619645</v>
      </c>
      <c r="L21" s="231" t="s">
        <v>448</v>
      </c>
      <c r="AA21" s="234"/>
      <c r="AB21" s="234"/>
      <c r="AC21" s="234"/>
      <c r="AD21" s="234"/>
      <c r="AE21" s="234"/>
      <c r="AF21" s="234"/>
      <c r="AG21" s="234"/>
      <c r="AH21" s="234"/>
      <c r="AI21" s="234"/>
    </row>
    <row r="22" spans="1:35">
      <c r="A22" s="33" t="s">
        <v>80</v>
      </c>
      <c r="B22" s="248">
        <v>89.515865556482197</v>
      </c>
      <c r="C22" s="248">
        <v>104.15618355450117</v>
      </c>
      <c r="D22" s="248">
        <v>99.45196843132932</v>
      </c>
      <c r="E22" s="230">
        <v>90.794764449194247</v>
      </c>
      <c r="F22" s="248">
        <v>83.296492414247879</v>
      </c>
      <c r="G22" s="248">
        <v>89.86759007070026</v>
      </c>
      <c r="H22" s="248">
        <v>98.049122684653327</v>
      </c>
      <c r="I22" s="248">
        <v>91.965852627175565</v>
      </c>
      <c r="J22" s="248">
        <v>91.796613111305348</v>
      </c>
      <c r="K22" s="248">
        <v>98.970941638571972</v>
      </c>
      <c r="L22" s="231" t="s">
        <v>449</v>
      </c>
      <c r="AA22" s="234"/>
      <c r="AB22" s="234"/>
      <c r="AC22" s="234"/>
      <c r="AD22" s="234"/>
      <c r="AE22" s="234"/>
      <c r="AF22" s="234"/>
      <c r="AG22" s="234"/>
      <c r="AH22" s="234"/>
      <c r="AI22" s="234"/>
    </row>
    <row r="23" spans="1:35">
      <c r="A23" s="33" t="s">
        <v>81</v>
      </c>
      <c r="B23" s="248">
        <v>183.50735055442675</v>
      </c>
      <c r="C23" s="248">
        <v>108.60330883419488</v>
      </c>
      <c r="D23" s="248">
        <v>107.73751616249625</v>
      </c>
      <c r="E23" s="230">
        <v>99.294570846912436</v>
      </c>
      <c r="F23" s="248">
        <v>115.28147473275668</v>
      </c>
      <c r="G23" s="248">
        <v>82.131148001855109</v>
      </c>
      <c r="H23" s="248">
        <v>82.818510721668588</v>
      </c>
      <c r="I23" s="248">
        <v>116.94714993136938</v>
      </c>
      <c r="J23" s="248">
        <v>45.877712601138484</v>
      </c>
      <c r="K23" s="248">
        <v>33.62864392928838</v>
      </c>
      <c r="L23" s="231" t="s">
        <v>450</v>
      </c>
      <c r="AA23" s="234"/>
      <c r="AB23" s="234"/>
      <c r="AC23" s="234"/>
      <c r="AD23" s="234"/>
      <c r="AE23" s="234"/>
      <c r="AF23" s="234"/>
      <c r="AG23" s="234"/>
      <c r="AH23" s="234"/>
      <c r="AI23" s="234"/>
    </row>
    <row r="24" spans="1:35">
      <c r="A24" s="33" t="s">
        <v>82</v>
      </c>
      <c r="B24" s="248">
        <v>115.3142660547731</v>
      </c>
      <c r="C24" s="248">
        <v>120.88504722721615</v>
      </c>
      <c r="D24" s="248">
        <v>126.25204759558733</v>
      </c>
      <c r="E24" s="230">
        <v>123.75796448800131</v>
      </c>
      <c r="F24" s="248">
        <v>125.96494739229209</v>
      </c>
      <c r="G24" s="248">
        <v>101.06713222360774</v>
      </c>
      <c r="H24" s="248">
        <v>129.9670071931034</v>
      </c>
      <c r="I24" s="248">
        <v>138.03277114300207</v>
      </c>
      <c r="J24" s="248">
        <v>126.37951434771662</v>
      </c>
      <c r="K24" s="248">
        <v>119.5183279508576</v>
      </c>
      <c r="L24" s="231" t="s">
        <v>451</v>
      </c>
      <c r="AA24" s="234"/>
      <c r="AB24" s="234"/>
      <c r="AC24" s="234"/>
      <c r="AD24" s="234"/>
      <c r="AE24" s="234"/>
      <c r="AF24" s="234"/>
      <c r="AG24" s="234"/>
      <c r="AH24" s="234"/>
      <c r="AI24" s="234"/>
    </row>
    <row r="25" spans="1:35">
      <c r="A25" s="33" t="s">
        <v>83</v>
      </c>
      <c r="B25" s="248">
        <v>141.60703266576155</v>
      </c>
      <c r="C25" s="248">
        <v>292.06468966913644</v>
      </c>
      <c r="D25" s="248">
        <v>1144.7844742576144</v>
      </c>
      <c r="E25" s="230">
        <v>1797.2618963962441</v>
      </c>
      <c r="F25" s="248">
        <v>1954.5334210913297</v>
      </c>
      <c r="G25" s="248">
        <v>978.78269418917159</v>
      </c>
      <c r="H25" s="248">
        <v>1510.7888550476825</v>
      </c>
      <c r="I25" s="248">
        <v>2744.9426152567926</v>
      </c>
      <c r="J25" s="248">
        <v>584.96895295501361</v>
      </c>
      <c r="K25" s="248">
        <v>723.01184265250788</v>
      </c>
      <c r="L25" s="231" t="s">
        <v>452</v>
      </c>
      <c r="AA25" s="234"/>
      <c r="AB25" s="234"/>
      <c r="AC25" s="234"/>
      <c r="AD25" s="234"/>
      <c r="AE25" s="234"/>
      <c r="AF25" s="234"/>
      <c r="AG25" s="234"/>
      <c r="AH25" s="234"/>
      <c r="AI25" s="234"/>
    </row>
    <row r="26" spans="1:35">
      <c r="A26" s="33" t="s">
        <v>84</v>
      </c>
      <c r="B26" s="248">
        <v>126.63994628139979</v>
      </c>
      <c r="C26" s="248">
        <v>113.39824445735459</v>
      </c>
      <c r="D26" s="248">
        <v>81.893971430044687</v>
      </c>
      <c r="E26" s="230">
        <v>49.946958474426005</v>
      </c>
      <c r="F26" s="248">
        <v>47.864884723547263</v>
      </c>
      <c r="G26" s="248">
        <v>56.05902544180644</v>
      </c>
      <c r="H26" s="248">
        <v>49.174092005551962</v>
      </c>
      <c r="I26" s="248">
        <v>46.689831726798367</v>
      </c>
      <c r="J26" s="248">
        <v>59.896603593519828</v>
      </c>
      <c r="K26" s="248">
        <v>44.154253839238379</v>
      </c>
      <c r="L26" s="231" t="s">
        <v>453</v>
      </c>
      <c r="AA26" s="234"/>
      <c r="AB26" s="234"/>
      <c r="AC26" s="234"/>
      <c r="AD26" s="234"/>
      <c r="AE26" s="234"/>
      <c r="AF26" s="234"/>
      <c r="AG26" s="234"/>
      <c r="AH26" s="234"/>
      <c r="AI26" s="234"/>
    </row>
    <row r="27" spans="1:35">
      <c r="A27" s="33" t="s">
        <v>85</v>
      </c>
      <c r="B27" s="248">
        <v>84.57625986727453</v>
      </c>
      <c r="C27" s="248">
        <v>57.902441598507146</v>
      </c>
      <c r="D27" s="248">
        <v>42.322283089712357</v>
      </c>
      <c r="E27" s="230">
        <v>63.251282841163153</v>
      </c>
      <c r="F27" s="248">
        <v>47.63706265009283</v>
      </c>
      <c r="G27" s="248">
        <v>59.566658752846749</v>
      </c>
      <c r="H27" s="248">
        <v>62.157294067657787</v>
      </c>
      <c r="I27" s="248">
        <v>83.644115894055261</v>
      </c>
      <c r="J27" s="248">
        <v>47.63706265009283</v>
      </c>
      <c r="K27" s="248">
        <v>59.805254128778138</v>
      </c>
      <c r="L27" s="231" t="s">
        <v>454</v>
      </c>
      <c r="AA27" s="234"/>
      <c r="AB27" s="234"/>
      <c r="AC27" s="234"/>
      <c r="AD27" s="234"/>
      <c r="AE27" s="234"/>
      <c r="AF27" s="234"/>
      <c r="AG27" s="234"/>
      <c r="AH27" s="234"/>
      <c r="AI27" s="234"/>
    </row>
    <row r="28" spans="1:35">
      <c r="A28" s="33" t="s">
        <v>86</v>
      </c>
      <c r="B28" s="248">
        <v>109.10015654810195</v>
      </c>
      <c r="C28" s="248">
        <v>107.31729774277899</v>
      </c>
      <c r="D28" s="248">
        <v>91.689772367208064</v>
      </c>
      <c r="E28" s="230">
        <v>83.119679697530586</v>
      </c>
      <c r="F28" s="248">
        <v>96.416041546687097</v>
      </c>
      <c r="G28" s="248">
        <v>44.486432243041712</v>
      </c>
      <c r="H28" s="248">
        <v>96.200948397056749</v>
      </c>
      <c r="I28" s="248">
        <v>95.375296603336764</v>
      </c>
      <c r="J28" s="248">
        <v>76.902188879019079</v>
      </c>
      <c r="K28" s="248">
        <v>90.141800069599199</v>
      </c>
      <c r="L28" s="231" t="s">
        <v>455</v>
      </c>
      <c r="AA28" s="234"/>
      <c r="AB28" s="234"/>
      <c r="AC28" s="234"/>
      <c r="AD28" s="234"/>
      <c r="AE28" s="234"/>
      <c r="AF28" s="234"/>
      <c r="AG28" s="234"/>
      <c r="AH28" s="234"/>
      <c r="AI28" s="234"/>
    </row>
    <row r="29" spans="1:35" ht="14.25" customHeight="1">
      <c r="A29" s="33" t="s">
        <v>87</v>
      </c>
      <c r="B29" s="248">
        <v>227.52233334688361</v>
      </c>
      <c r="C29" s="248">
        <v>219.01261561380855</v>
      </c>
      <c r="D29" s="248">
        <v>486.96554348405016</v>
      </c>
      <c r="E29" s="230">
        <v>192.18101950191394</v>
      </c>
      <c r="F29" s="248">
        <v>291.61109764386163</v>
      </c>
      <c r="G29" s="248">
        <v>170.93406867347801</v>
      </c>
      <c r="H29" s="248">
        <v>197.50538527814572</v>
      </c>
      <c r="I29" s="248">
        <v>108.6735264121704</v>
      </c>
      <c r="J29" s="248">
        <v>191.52868002003697</v>
      </c>
      <c r="K29" s="248">
        <v>210.71570412816314</v>
      </c>
      <c r="L29" s="231" t="s">
        <v>456</v>
      </c>
      <c r="AA29" s="234"/>
      <c r="AB29" s="234"/>
      <c r="AC29" s="234"/>
      <c r="AD29" s="234"/>
      <c r="AE29" s="234"/>
      <c r="AF29" s="234"/>
      <c r="AG29" s="234"/>
      <c r="AH29" s="234"/>
      <c r="AI29" s="234"/>
    </row>
    <row r="30" spans="1:35">
      <c r="A30" s="49" t="s">
        <v>88</v>
      </c>
      <c r="B30" s="249">
        <v>96.297772593028071</v>
      </c>
      <c r="C30" s="249">
        <v>29.334255825789555</v>
      </c>
      <c r="D30" s="249">
        <v>0.24566548528738358</v>
      </c>
      <c r="E30" s="232">
        <v>0.32063528029311728</v>
      </c>
      <c r="F30" s="249">
        <v>0.29368332919601464</v>
      </c>
      <c r="G30" s="249">
        <v>0.30607503084985493</v>
      </c>
      <c r="H30" s="249">
        <v>0.29740083969216674</v>
      </c>
      <c r="I30" s="249">
        <v>0.38538192143443273</v>
      </c>
      <c r="J30" s="249">
        <v>0.20198473695759658</v>
      </c>
      <c r="K30" s="249">
        <v>0.10285112372687433</v>
      </c>
      <c r="L30" s="233" t="s">
        <v>457</v>
      </c>
      <c r="AA30" s="234"/>
      <c r="AB30" s="234"/>
      <c r="AC30" s="234"/>
      <c r="AD30" s="234"/>
      <c r="AE30" s="234"/>
      <c r="AF30" s="234"/>
      <c r="AG30" s="234"/>
      <c r="AH30" s="234"/>
      <c r="AI30" s="234"/>
    </row>
    <row r="31" spans="1:35">
      <c r="A31" s="20" t="s">
        <v>151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20" t="s">
        <v>430</v>
      </c>
    </row>
    <row r="32" spans="1:35">
      <c r="A32" s="124" t="s">
        <v>120</v>
      </c>
      <c r="B32" s="70"/>
      <c r="C32" s="70"/>
      <c r="D32" s="70"/>
      <c r="E32" s="70"/>
      <c r="F32" s="70"/>
      <c r="G32" s="70"/>
      <c r="H32" s="70"/>
      <c r="I32" s="70"/>
      <c r="L32" s="337" t="s">
        <v>431</v>
      </c>
    </row>
  </sheetData>
  <mergeCells count="11">
    <mergeCell ref="A6:C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48" orientation="portrait" r:id="rId1"/>
  <colBreaks count="1" manualBreakCount="1">
    <brk id="12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rightToLeft="1" view="pageBreakPreview" zoomScale="80" zoomScaleNormal="100" zoomScaleSheetLayoutView="80" workbookViewId="0">
      <selection activeCell="A3" sqref="A3"/>
    </sheetView>
  </sheetViews>
  <sheetFormatPr defaultColWidth="9.140625" defaultRowHeight="15"/>
  <cols>
    <col min="1" max="1" width="39" style="147" customWidth="1"/>
    <col min="2" max="10" width="9.140625" style="147"/>
    <col min="11" max="11" width="9.140625" style="147" customWidth="1"/>
    <col min="12" max="12" width="49.7109375" style="147" customWidth="1"/>
    <col min="13" max="13" width="9.140625" style="147"/>
    <col min="14" max="14" width="11.28515625" style="147" customWidth="1"/>
    <col min="15" max="16384" width="9.140625" style="147"/>
  </cols>
  <sheetData>
    <row r="1" spans="1:32">
      <c r="A1" s="349" t="s">
        <v>324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32">
      <c r="A2" s="358" t="s">
        <v>605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32">
      <c r="A3" s="292"/>
      <c r="B3" s="16"/>
      <c r="C3" s="16"/>
      <c r="D3" s="16"/>
      <c r="E3" s="16"/>
      <c r="F3" s="16"/>
      <c r="G3" s="16"/>
      <c r="H3" s="16"/>
      <c r="I3" s="16"/>
      <c r="K3" s="13" t="s">
        <v>89</v>
      </c>
    </row>
    <row r="4" spans="1:32">
      <c r="A4" s="354" t="s">
        <v>609</v>
      </c>
      <c r="B4" s="355">
        <v>2014</v>
      </c>
      <c r="C4" s="355">
        <v>2015</v>
      </c>
      <c r="D4" s="355">
        <v>2016</v>
      </c>
      <c r="E4" s="355">
        <v>2017</v>
      </c>
      <c r="F4" s="355">
        <v>2017</v>
      </c>
      <c r="G4" s="355"/>
      <c r="H4" s="355"/>
      <c r="I4" s="355"/>
      <c r="J4" s="355">
        <v>2018</v>
      </c>
      <c r="K4" s="355"/>
      <c r="L4" s="356" t="s">
        <v>458</v>
      </c>
    </row>
    <row r="5" spans="1:32" ht="28.5">
      <c r="A5" s="354"/>
      <c r="B5" s="355"/>
      <c r="C5" s="355"/>
      <c r="D5" s="355"/>
      <c r="E5" s="355"/>
      <c r="F5" s="312" t="s">
        <v>627</v>
      </c>
      <c r="G5" s="312" t="s">
        <v>628</v>
      </c>
      <c r="H5" s="312" t="s">
        <v>629</v>
      </c>
      <c r="I5" s="312" t="s">
        <v>630</v>
      </c>
      <c r="J5" s="312" t="s">
        <v>627</v>
      </c>
      <c r="K5" s="312" t="s">
        <v>762</v>
      </c>
      <c r="L5" s="356"/>
    </row>
    <row r="6" spans="1:32">
      <c r="A6" s="33" t="s">
        <v>55</v>
      </c>
      <c r="B6" s="248">
        <v>97.94384799924255</v>
      </c>
      <c r="C6" s="248">
        <v>89.185870535108307</v>
      </c>
      <c r="D6" s="248">
        <v>87.389835144777209</v>
      </c>
      <c r="E6" s="248">
        <v>89.742062219452421</v>
      </c>
      <c r="F6" s="248">
        <v>86.457041546845417</v>
      </c>
      <c r="G6" s="248">
        <v>87.117340406392856</v>
      </c>
      <c r="H6" s="248">
        <v>93.035655733044763</v>
      </c>
      <c r="I6" s="248">
        <v>92.358211191526678</v>
      </c>
      <c r="J6" s="248">
        <v>94.97928196481331</v>
      </c>
      <c r="K6" s="248">
        <v>97.462482262704853</v>
      </c>
      <c r="L6" s="231" t="s">
        <v>459</v>
      </c>
      <c r="X6" s="234"/>
      <c r="Y6" s="234"/>
      <c r="Z6" s="234"/>
      <c r="AA6" s="234"/>
      <c r="AB6" s="234"/>
      <c r="AC6" s="234"/>
      <c r="AD6" s="234"/>
      <c r="AE6" s="234"/>
      <c r="AF6" s="234"/>
    </row>
    <row r="7" spans="1:32">
      <c r="A7" s="33" t="s">
        <v>56</v>
      </c>
      <c r="B7" s="248">
        <v>99.428378380144153</v>
      </c>
      <c r="C7" s="248">
        <v>101.36961426775711</v>
      </c>
      <c r="D7" s="248">
        <v>100.31084872064838</v>
      </c>
      <c r="E7" s="248">
        <v>105.89137727833291</v>
      </c>
      <c r="F7" s="248">
        <v>104.84161182876008</v>
      </c>
      <c r="G7" s="248">
        <v>105.91322308703477</v>
      </c>
      <c r="H7" s="248">
        <v>105.76092629101015</v>
      </c>
      <c r="I7" s="248">
        <v>107.04974790652666</v>
      </c>
      <c r="J7" s="248">
        <v>105.1489734916595</v>
      </c>
      <c r="K7" s="248">
        <v>103.61303633104401</v>
      </c>
      <c r="L7" s="231" t="s">
        <v>460</v>
      </c>
      <c r="X7" s="234"/>
      <c r="Y7" s="234"/>
      <c r="Z7" s="234"/>
      <c r="AA7" s="234"/>
      <c r="AB7" s="234"/>
      <c r="AC7" s="234"/>
      <c r="AD7" s="234"/>
      <c r="AE7" s="234"/>
      <c r="AF7" s="234"/>
    </row>
    <row r="8" spans="1:32">
      <c r="A8" s="33" t="s">
        <v>57</v>
      </c>
      <c r="B8" s="248">
        <v>102.59097390175923</v>
      </c>
      <c r="C8" s="248">
        <v>98.532504088347622</v>
      </c>
      <c r="D8" s="248">
        <v>98.737842612826981</v>
      </c>
      <c r="E8" s="248">
        <v>102.70766446804295</v>
      </c>
      <c r="F8" s="248">
        <v>100.88244707378658</v>
      </c>
      <c r="G8" s="248">
        <v>102.94514263964555</v>
      </c>
      <c r="H8" s="248">
        <v>103.16464905859142</v>
      </c>
      <c r="I8" s="248">
        <v>103.83841910014826</v>
      </c>
      <c r="J8" s="248">
        <v>103.83841910014826</v>
      </c>
      <c r="K8" s="248">
        <v>101.93464543804687</v>
      </c>
      <c r="L8" s="231" t="s">
        <v>461</v>
      </c>
      <c r="X8" s="234"/>
      <c r="Y8" s="234"/>
      <c r="Z8" s="234"/>
      <c r="AA8" s="234"/>
      <c r="AB8" s="234"/>
      <c r="AC8" s="234"/>
      <c r="AD8" s="234"/>
      <c r="AE8" s="234"/>
      <c r="AF8" s="234"/>
    </row>
    <row r="9" spans="1:32">
      <c r="A9" s="33" t="s">
        <v>58</v>
      </c>
      <c r="B9" s="248">
        <v>100.81980057349641</v>
      </c>
      <c r="C9" s="248">
        <v>100.83015836742834</v>
      </c>
      <c r="D9" s="248">
        <v>101.51001600779091</v>
      </c>
      <c r="E9" s="248">
        <v>101.52749380213399</v>
      </c>
      <c r="F9" s="248">
        <v>101.66986734672594</v>
      </c>
      <c r="G9" s="248">
        <v>101.38703595393666</v>
      </c>
      <c r="H9" s="248">
        <v>101.52653595393666</v>
      </c>
      <c r="I9" s="248">
        <v>101.52653595393666</v>
      </c>
      <c r="J9" s="248">
        <v>101.52653595393666</v>
      </c>
      <c r="K9" s="248">
        <v>101.84290596454694</v>
      </c>
      <c r="L9" s="231" t="s">
        <v>462</v>
      </c>
      <c r="X9" s="234"/>
      <c r="Y9" s="234"/>
      <c r="Z9" s="234"/>
      <c r="AA9" s="234"/>
      <c r="AB9" s="234"/>
      <c r="AC9" s="234"/>
      <c r="AD9" s="234"/>
      <c r="AE9" s="234"/>
      <c r="AF9" s="234"/>
    </row>
    <row r="10" spans="1:32">
      <c r="A10" s="33" t="s">
        <v>59</v>
      </c>
      <c r="B10" s="248">
        <v>100</v>
      </c>
      <c r="C10" s="248">
        <v>103.62532610093069</v>
      </c>
      <c r="D10" s="248">
        <v>114.50130440372277</v>
      </c>
      <c r="E10" s="248">
        <v>114.50130440372277</v>
      </c>
      <c r="F10" s="248">
        <v>114.50130440372277</v>
      </c>
      <c r="G10" s="248">
        <v>114.50130440372277</v>
      </c>
      <c r="H10" s="248">
        <v>114.50130440372277</v>
      </c>
      <c r="I10" s="248">
        <v>114.50130440372277</v>
      </c>
      <c r="J10" s="248">
        <v>114.50130440372277</v>
      </c>
      <c r="K10" s="248">
        <v>114.50130440372277</v>
      </c>
      <c r="L10" s="231" t="s">
        <v>463</v>
      </c>
      <c r="X10" s="234"/>
      <c r="Y10" s="234"/>
      <c r="Z10" s="234"/>
      <c r="AA10" s="234"/>
      <c r="AB10" s="234"/>
      <c r="AC10" s="234"/>
      <c r="AD10" s="234"/>
      <c r="AE10" s="234"/>
      <c r="AF10" s="234"/>
    </row>
    <row r="11" spans="1:32">
      <c r="A11" s="33" t="s">
        <v>60</v>
      </c>
      <c r="B11" s="248">
        <v>100.79506935941677</v>
      </c>
      <c r="C11" s="248">
        <v>101.06225134328747</v>
      </c>
      <c r="D11" s="248">
        <v>100.58896984178318</v>
      </c>
      <c r="E11" s="248">
        <v>105.75438828257325</v>
      </c>
      <c r="F11" s="248">
        <v>104.22616715104247</v>
      </c>
      <c r="G11" s="248">
        <v>104.22616715104247</v>
      </c>
      <c r="H11" s="248">
        <v>107.28260941410402</v>
      </c>
      <c r="I11" s="248">
        <v>107.28260941410402</v>
      </c>
      <c r="J11" s="248">
        <v>107.30933979259267</v>
      </c>
      <c r="K11" s="248">
        <v>107.48342103050371</v>
      </c>
      <c r="L11" s="231" t="s">
        <v>464</v>
      </c>
      <c r="X11" s="234"/>
      <c r="Y11" s="234"/>
      <c r="Z11" s="234"/>
      <c r="AA11" s="234"/>
      <c r="AB11" s="234"/>
      <c r="AC11" s="234"/>
      <c r="AD11" s="234"/>
      <c r="AE11" s="234"/>
      <c r="AF11" s="234"/>
    </row>
    <row r="12" spans="1:32">
      <c r="A12" s="33" t="s">
        <v>61</v>
      </c>
      <c r="B12" s="248">
        <v>110.26157849497949</v>
      </c>
      <c r="C12" s="248">
        <v>115.54709273705704</v>
      </c>
      <c r="D12" s="248">
        <v>129.47376976611565</v>
      </c>
      <c r="E12" s="248">
        <v>134.77654554492941</v>
      </c>
      <c r="F12" s="248">
        <v>134.23640307299175</v>
      </c>
      <c r="G12" s="248">
        <v>134.95659303557528</v>
      </c>
      <c r="H12" s="248">
        <v>134.95659303557528</v>
      </c>
      <c r="I12" s="248">
        <v>134.95659303557528</v>
      </c>
      <c r="J12" s="248">
        <v>135.71279249628796</v>
      </c>
      <c r="K12" s="248">
        <v>135.71279249628796</v>
      </c>
      <c r="L12" s="231" t="s">
        <v>465</v>
      </c>
      <c r="X12" s="234"/>
      <c r="Y12" s="234"/>
      <c r="Z12" s="234"/>
      <c r="AA12" s="234"/>
      <c r="AB12" s="234"/>
      <c r="AC12" s="234"/>
      <c r="AD12" s="234"/>
      <c r="AE12" s="234"/>
      <c r="AF12" s="234"/>
    </row>
    <row r="13" spans="1:32">
      <c r="A13" s="33" t="s">
        <v>62</v>
      </c>
      <c r="B13" s="248">
        <v>99.244473323696027</v>
      </c>
      <c r="C13" s="248">
        <v>96.207691352365032</v>
      </c>
      <c r="D13" s="248">
        <v>85.894958044372999</v>
      </c>
      <c r="E13" s="248">
        <v>82.261571085364253</v>
      </c>
      <c r="F13" s="248">
        <v>78.320568101321982</v>
      </c>
      <c r="G13" s="248">
        <v>82.913299457257494</v>
      </c>
      <c r="H13" s="248">
        <v>82.580476678588994</v>
      </c>
      <c r="I13" s="248">
        <v>85.23194010428854</v>
      </c>
      <c r="J13" s="248">
        <v>86.818843896504404</v>
      </c>
      <c r="K13" s="248">
        <v>88.423985540855995</v>
      </c>
      <c r="L13" s="231" t="s">
        <v>466</v>
      </c>
      <c r="X13" s="234"/>
      <c r="Y13" s="234"/>
      <c r="Z13" s="234"/>
      <c r="AA13" s="234"/>
      <c r="AB13" s="234"/>
      <c r="AC13" s="234"/>
      <c r="AD13" s="234"/>
      <c r="AE13" s="234"/>
      <c r="AF13" s="234"/>
    </row>
    <row r="14" spans="1:32">
      <c r="A14" s="33" t="s">
        <v>63</v>
      </c>
      <c r="B14" s="248">
        <v>98.803428627065458</v>
      </c>
      <c r="C14" s="248">
        <v>94.108174643840044</v>
      </c>
      <c r="D14" s="248">
        <v>86.468269385598305</v>
      </c>
      <c r="E14" s="248">
        <v>89.182234220995156</v>
      </c>
      <c r="F14" s="248">
        <v>89.135954921265125</v>
      </c>
      <c r="G14" s="248">
        <v>89.135954921265125</v>
      </c>
      <c r="H14" s="248">
        <v>89.228513520725173</v>
      </c>
      <c r="I14" s="248">
        <v>89.228513520725173</v>
      </c>
      <c r="J14" s="248">
        <v>103.27700109455824</v>
      </c>
      <c r="K14" s="248">
        <v>100.70116815870603</v>
      </c>
      <c r="L14" s="231" t="s">
        <v>467</v>
      </c>
      <c r="X14" s="234"/>
      <c r="Y14" s="234"/>
      <c r="Z14" s="234"/>
      <c r="AA14" s="234"/>
      <c r="AB14" s="234"/>
      <c r="AC14" s="234"/>
      <c r="AD14" s="234"/>
      <c r="AE14" s="234"/>
      <c r="AF14" s="234"/>
    </row>
    <row r="15" spans="1:32">
      <c r="A15" s="49" t="s">
        <v>64</v>
      </c>
      <c r="B15" s="249">
        <v>100</v>
      </c>
      <c r="C15" s="249">
        <v>100</v>
      </c>
      <c r="D15" s="249">
        <v>100</v>
      </c>
      <c r="E15" s="249">
        <v>100</v>
      </c>
      <c r="F15" s="249">
        <v>100</v>
      </c>
      <c r="G15" s="249">
        <v>100</v>
      </c>
      <c r="H15" s="249">
        <v>100</v>
      </c>
      <c r="I15" s="249">
        <v>100</v>
      </c>
      <c r="J15" s="249">
        <v>100</v>
      </c>
      <c r="K15" s="249">
        <v>100</v>
      </c>
      <c r="L15" s="233" t="s">
        <v>468</v>
      </c>
      <c r="X15" s="234"/>
      <c r="Y15" s="234"/>
      <c r="Z15" s="234"/>
      <c r="AA15" s="234"/>
      <c r="AB15" s="234"/>
      <c r="AC15" s="234"/>
      <c r="AD15" s="234"/>
      <c r="AE15" s="234"/>
      <c r="AF15" s="234"/>
    </row>
    <row r="16" spans="1:32">
      <c r="A16" s="20" t="s">
        <v>151</v>
      </c>
      <c r="B16" s="19"/>
      <c r="C16" s="19"/>
      <c r="D16" s="19"/>
      <c r="E16" s="19"/>
      <c r="F16" s="19"/>
      <c r="G16" s="19"/>
      <c r="H16" s="19"/>
      <c r="I16" s="19"/>
      <c r="L16" s="20" t="s">
        <v>430</v>
      </c>
    </row>
    <row r="17" spans="1:12">
      <c r="A17" s="124" t="s">
        <v>120</v>
      </c>
      <c r="L17" s="337" t="s">
        <v>431</v>
      </c>
    </row>
    <row r="18" spans="1:12">
      <c r="L18" s="234"/>
    </row>
    <row r="19" spans="1:12">
      <c r="L19" s="234"/>
    </row>
    <row r="20" spans="1:12">
      <c r="L20" s="234"/>
    </row>
    <row r="21" spans="1:12">
      <c r="L21" s="234"/>
    </row>
    <row r="22" spans="1:12">
      <c r="L22" s="234"/>
    </row>
    <row r="23" spans="1:12">
      <c r="L23" s="234"/>
    </row>
    <row r="24" spans="1:12">
      <c r="L24" s="234"/>
    </row>
    <row r="25" spans="1:12">
      <c r="L25" s="234"/>
    </row>
    <row r="26" spans="1:12">
      <c r="L26" s="234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rightToLeft="1" view="pageBreakPreview" zoomScale="85" zoomScaleNormal="100" zoomScaleSheetLayoutView="85" workbookViewId="0">
      <selection activeCell="A3" sqref="A3"/>
    </sheetView>
  </sheetViews>
  <sheetFormatPr defaultColWidth="8.85546875" defaultRowHeight="15"/>
  <cols>
    <col min="1" max="1" width="41.5703125" style="147" customWidth="1"/>
    <col min="2" max="11" width="8.85546875" style="147"/>
    <col min="12" max="12" width="47" style="147" customWidth="1"/>
    <col min="13" max="17" width="8.85546875" style="147" hidden="1" customWidth="1"/>
    <col min="18" max="18" width="1.7109375" style="147" hidden="1" customWidth="1"/>
    <col min="19" max="19" width="3.42578125" style="147" hidden="1" customWidth="1"/>
    <col min="20" max="16384" width="8.85546875" style="147"/>
  </cols>
  <sheetData>
    <row r="1" spans="1:46">
      <c r="A1" s="349" t="s">
        <v>606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44"/>
      <c r="N1" s="44"/>
    </row>
    <row r="2" spans="1:46" ht="15.75">
      <c r="A2" s="360" t="s">
        <v>607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44"/>
      <c r="N2" s="44"/>
    </row>
    <row r="3" spans="1:46">
      <c r="A3" s="18"/>
      <c r="B3" s="16"/>
      <c r="C3" s="16"/>
      <c r="D3" s="16"/>
      <c r="E3" s="16"/>
      <c r="F3" s="16"/>
      <c r="G3" s="16"/>
      <c r="H3" s="16"/>
      <c r="I3" s="16"/>
      <c r="K3" s="13" t="s">
        <v>89</v>
      </c>
    </row>
    <row r="4" spans="1:46">
      <c r="A4" s="354" t="s">
        <v>7</v>
      </c>
      <c r="B4" s="355">
        <v>2014</v>
      </c>
      <c r="C4" s="355">
        <v>2015</v>
      </c>
      <c r="D4" s="355">
        <v>2016</v>
      </c>
      <c r="E4" s="355">
        <v>2017</v>
      </c>
      <c r="F4" s="355">
        <v>2017</v>
      </c>
      <c r="G4" s="355"/>
      <c r="H4" s="355"/>
      <c r="I4" s="355"/>
      <c r="J4" s="355">
        <v>2018</v>
      </c>
      <c r="K4" s="355"/>
      <c r="L4" s="356" t="s">
        <v>343</v>
      </c>
    </row>
    <row r="5" spans="1:46" ht="25.5">
      <c r="A5" s="354"/>
      <c r="B5" s="355"/>
      <c r="C5" s="355"/>
      <c r="D5" s="355"/>
      <c r="E5" s="355"/>
      <c r="F5" s="312" t="s">
        <v>627</v>
      </c>
      <c r="G5" s="312" t="s">
        <v>628</v>
      </c>
      <c r="H5" s="312" t="s">
        <v>629</v>
      </c>
      <c r="I5" s="312" t="s">
        <v>630</v>
      </c>
      <c r="J5" s="312" t="s">
        <v>627</v>
      </c>
      <c r="K5" s="312" t="s">
        <v>628</v>
      </c>
      <c r="L5" s="356" t="s">
        <v>343</v>
      </c>
    </row>
    <row r="6" spans="1:46">
      <c r="A6" s="33" t="s">
        <v>25</v>
      </c>
      <c r="B6" s="248">
        <v>2.1905964619388407</v>
      </c>
      <c r="C6" s="248">
        <v>0.28654133909938362</v>
      </c>
      <c r="D6" s="248">
        <v>-1.5157280815397545</v>
      </c>
      <c r="E6" s="248">
        <v>-0.85253400994517392</v>
      </c>
      <c r="F6" s="248">
        <v>-1.9730454025105928</v>
      </c>
      <c r="G6" s="248">
        <v>-0.66302635194844584</v>
      </c>
      <c r="H6" s="248">
        <v>0.74580827016774265</v>
      </c>
      <c r="I6" s="248">
        <v>-1.5198725554894139</v>
      </c>
      <c r="J6" s="248">
        <v>0.30696283902540245</v>
      </c>
      <c r="K6" s="248">
        <v>0.20721728744447887</v>
      </c>
      <c r="L6" s="231" t="s">
        <v>469</v>
      </c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</row>
    <row r="7" spans="1:46">
      <c r="A7" s="33" t="s">
        <v>26</v>
      </c>
      <c r="B7" s="248">
        <v>8.844498824006962</v>
      </c>
      <c r="C7" s="248">
        <v>-0.95569248444315358</v>
      </c>
      <c r="D7" s="248">
        <v>-3.3314470597996277</v>
      </c>
      <c r="E7" s="248">
        <v>4.155886979303367</v>
      </c>
      <c r="F7" s="248">
        <v>-4.8403110562226033</v>
      </c>
      <c r="G7" s="248">
        <v>2.1592896479532726</v>
      </c>
      <c r="H7" s="248">
        <v>7.7366700736484262</v>
      </c>
      <c r="I7" s="248">
        <v>11.56789925183439</v>
      </c>
      <c r="J7" s="248">
        <v>12.443928186506881</v>
      </c>
      <c r="K7" s="248">
        <v>1.236490365400968</v>
      </c>
      <c r="L7" s="231" t="s">
        <v>470</v>
      </c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</row>
    <row r="8" spans="1:46">
      <c r="A8" s="33" t="s">
        <v>27</v>
      </c>
      <c r="B8" s="248">
        <v>2.5263967471920761E-2</v>
      </c>
      <c r="C8" s="248">
        <v>8.6876568086653672E-2</v>
      </c>
      <c r="D8" s="248">
        <v>-0.67642656124753842</v>
      </c>
      <c r="E8" s="248">
        <v>-1.9427674035653222</v>
      </c>
      <c r="F8" s="248">
        <v>-6.4067686903072456</v>
      </c>
      <c r="G8" s="248">
        <v>-2.4272110756330676</v>
      </c>
      <c r="H8" s="248">
        <v>0.91122304237327967</v>
      </c>
      <c r="I8" s="248">
        <v>0.15168710930571194</v>
      </c>
      <c r="J8" s="248">
        <v>7.5502578648055874E-2</v>
      </c>
      <c r="K8" s="248">
        <v>-0.97172554641699094</v>
      </c>
      <c r="L8" s="231" t="s">
        <v>471</v>
      </c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</row>
    <row r="9" spans="1:46">
      <c r="A9" s="33" t="s">
        <v>28</v>
      </c>
      <c r="B9" s="248">
        <v>-4.5883338411304813</v>
      </c>
      <c r="C9" s="248">
        <v>-15.722863305846104</v>
      </c>
      <c r="D9" s="248">
        <v>0.70455954763510797</v>
      </c>
      <c r="E9" s="248">
        <v>11.692633815458459</v>
      </c>
      <c r="F9" s="248">
        <v>14.786750802642416</v>
      </c>
      <c r="G9" s="248">
        <v>-7.6959351310259052</v>
      </c>
      <c r="H9" s="248">
        <v>25.498010250238138</v>
      </c>
      <c r="I9" s="248">
        <v>14.18170933997915</v>
      </c>
      <c r="J9" s="248">
        <v>14.535000918345872</v>
      </c>
      <c r="K9" s="248">
        <v>13.21209037827613</v>
      </c>
      <c r="L9" s="231" t="s">
        <v>472</v>
      </c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</row>
    <row r="10" spans="1:46">
      <c r="A10" s="33" t="s">
        <v>29</v>
      </c>
      <c r="B10" s="248">
        <v>4.4140372488836457</v>
      </c>
      <c r="C10" s="248">
        <v>1.2027092288585011</v>
      </c>
      <c r="D10" s="248">
        <v>-3.7852982667283732</v>
      </c>
      <c r="E10" s="248">
        <v>-1.0195878936939604</v>
      </c>
      <c r="F10" s="248">
        <v>-9.4490819513319764</v>
      </c>
      <c r="G10" s="248">
        <v>-6.9675957775023534</v>
      </c>
      <c r="H10" s="248">
        <v>1.4984868095435928</v>
      </c>
      <c r="I10" s="248">
        <v>10.839839344514928</v>
      </c>
      <c r="J10" s="248">
        <v>11.236814659256396</v>
      </c>
      <c r="K10" s="248">
        <v>12.312552419598902</v>
      </c>
      <c r="L10" s="231" t="s">
        <v>473</v>
      </c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</row>
    <row r="11" spans="1:46" ht="15" customHeight="1">
      <c r="A11" s="33" t="s">
        <v>30</v>
      </c>
      <c r="B11" s="248">
        <v>-0.30858390308848033</v>
      </c>
      <c r="C11" s="248">
        <v>-0.42170977364140116</v>
      </c>
      <c r="D11" s="248">
        <v>8.1940936741825414</v>
      </c>
      <c r="E11" s="248">
        <v>9.1759332688180724</v>
      </c>
      <c r="F11" s="248">
        <v>4.6064962499882967</v>
      </c>
      <c r="G11" s="248">
        <v>11.722333852822686</v>
      </c>
      <c r="H11" s="248">
        <v>11.722901747294245</v>
      </c>
      <c r="I11" s="248">
        <v>8.6520012251670693</v>
      </c>
      <c r="J11" s="248">
        <v>8.6520012251670693</v>
      </c>
      <c r="K11" s="248">
        <v>0</v>
      </c>
      <c r="L11" s="231" t="s">
        <v>474</v>
      </c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</row>
    <row r="12" spans="1:46">
      <c r="A12" s="33" t="s">
        <v>31</v>
      </c>
      <c r="B12" s="248">
        <v>0</v>
      </c>
      <c r="C12" s="248">
        <v>0.9849209238535942</v>
      </c>
      <c r="D12" s="248">
        <v>-0.9804619854064569</v>
      </c>
      <c r="E12" s="248">
        <v>-4.0465150527632359</v>
      </c>
      <c r="F12" s="248">
        <v>-3.2095716768944271</v>
      </c>
      <c r="G12" s="248">
        <v>-6.6649382235925003</v>
      </c>
      <c r="H12" s="248">
        <v>-6.7170175090847835</v>
      </c>
      <c r="I12" s="248">
        <v>0.4054671985187781</v>
      </c>
      <c r="J12" s="248">
        <v>6.9985517566639288</v>
      </c>
      <c r="K12" s="248">
        <v>12.785092982492486</v>
      </c>
      <c r="L12" s="231" t="s">
        <v>475</v>
      </c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</row>
    <row r="13" spans="1:46">
      <c r="A13" s="33" t="s">
        <v>32</v>
      </c>
      <c r="B13" s="248">
        <v>0.35786943575847491</v>
      </c>
      <c r="C13" s="248">
        <v>-17</v>
      </c>
      <c r="D13" s="248">
        <v>-14.491471998874644</v>
      </c>
      <c r="E13" s="248">
        <v>-4.730678807177358</v>
      </c>
      <c r="F13" s="248">
        <v>-5.8262013183505417</v>
      </c>
      <c r="G13" s="248">
        <v>-7.7076501033026261</v>
      </c>
      <c r="H13" s="248">
        <v>-1.1492234672212334</v>
      </c>
      <c r="I13" s="248">
        <v>-4.2396403398350486</v>
      </c>
      <c r="J13" s="248">
        <v>8.5863436145060774</v>
      </c>
      <c r="K13" s="248">
        <v>10.332485282786081</v>
      </c>
      <c r="L13" s="231" t="s">
        <v>476</v>
      </c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</row>
    <row r="14" spans="1:46">
      <c r="A14" s="33" t="s">
        <v>33</v>
      </c>
      <c r="B14" s="248" t="s">
        <v>34</v>
      </c>
      <c r="C14" s="248" t="s">
        <v>34</v>
      </c>
      <c r="D14" s="248" t="s">
        <v>34</v>
      </c>
      <c r="E14" s="248" t="s">
        <v>34</v>
      </c>
      <c r="F14" s="248"/>
      <c r="G14" s="248"/>
      <c r="H14" s="248"/>
      <c r="I14" s="248"/>
      <c r="J14" s="248"/>
      <c r="K14" s="248"/>
      <c r="L14" s="231" t="s">
        <v>477</v>
      </c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</row>
    <row r="15" spans="1:46">
      <c r="A15" s="33" t="s">
        <v>35</v>
      </c>
      <c r="B15" s="248">
        <v>5.3266741133318112</v>
      </c>
      <c r="C15" s="248">
        <v>-1.0920711314936071</v>
      </c>
      <c r="D15" s="248">
        <v>-0.37962896867256291</v>
      </c>
      <c r="E15" s="248">
        <v>-7.5968071685612655</v>
      </c>
      <c r="F15" s="248">
        <v>0.50433521307317619</v>
      </c>
      <c r="G15" s="248">
        <v>-6.1561433465451358</v>
      </c>
      <c r="H15" s="248">
        <v>-12.792633014646142</v>
      </c>
      <c r="I15" s="248">
        <v>-11.942787526126949</v>
      </c>
      <c r="J15" s="248">
        <v>-2.7486140458533868</v>
      </c>
      <c r="K15" s="248">
        <v>3.9519969975973623</v>
      </c>
      <c r="L15" s="231" t="s">
        <v>478</v>
      </c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</row>
    <row r="16" spans="1:46">
      <c r="A16" s="33" t="s">
        <v>36</v>
      </c>
      <c r="B16" s="248">
        <v>-1.1054910868048669</v>
      </c>
      <c r="C16" s="248">
        <v>5.9013581702706475</v>
      </c>
      <c r="D16" s="248">
        <v>2.2241279507405594</v>
      </c>
      <c r="E16" s="248">
        <v>0.88499382627854806</v>
      </c>
      <c r="F16" s="248">
        <v>-3.108666123301731</v>
      </c>
      <c r="G16" s="248">
        <v>0.19013539666462975</v>
      </c>
      <c r="H16" s="248">
        <v>3.0657276773184492</v>
      </c>
      <c r="I16" s="248">
        <v>3.3927783544328349</v>
      </c>
      <c r="J16" s="248">
        <v>3.6608641652852896</v>
      </c>
      <c r="K16" s="248">
        <v>2.7483829070830552</v>
      </c>
      <c r="L16" s="231" t="s">
        <v>479</v>
      </c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</row>
    <row r="17" spans="1:46">
      <c r="A17" s="33" t="s">
        <v>37</v>
      </c>
      <c r="B17" s="248" t="s">
        <v>34</v>
      </c>
      <c r="C17" s="248" t="s">
        <v>34</v>
      </c>
      <c r="D17" s="248" t="s">
        <v>34</v>
      </c>
      <c r="E17" s="248" t="s">
        <v>34</v>
      </c>
      <c r="F17" s="248"/>
      <c r="G17" s="248"/>
      <c r="H17" s="248"/>
      <c r="I17" s="248"/>
      <c r="J17" s="248"/>
      <c r="K17" s="248"/>
      <c r="L17" s="231" t="s">
        <v>480</v>
      </c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</row>
    <row r="18" spans="1:46">
      <c r="A18" s="33" t="s">
        <v>38</v>
      </c>
      <c r="B18" s="248">
        <v>8.6610871074711326E-2</v>
      </c>
      <c r="C18" s="248">
        <v>1.0122109240644499</v>
      </c>
      <c r="D18" s="248">
        <v>3.3812297769142057</v>
      </c>
      <c r="E18" s="248">
        <v>1.6526458623356675</v>
      </c>
      <c r="F18" s="248">
        <v>0</v>
      </c>
      <c r="G18" s="248">
        <v>0</v>
      </c>
      <c r="H18" s="248">
        <v>0</v>
      </c>
      <c r="I18" s="248">
        <v>6.6105834493426698</v>
      </c>
      <c r="J18" s="248">
        <v>2.6732169900905092</v>
      </c>
      <c r="K18" s="248">
        <v>6.3085688469686403</v>
      </c>
      <c r="L18" s="231" t="s">
        <v>481</v>
      </c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</row>
    <row r="19" spans="1:46">
      <c r="A19" s="33" t="s">
        <v>39</v>
      </c>
      <c r="B19" s="248">
        <v>-2.4573747293628565</v>
      </c>
      <c r="C19" s="248">
        <v>-1.243854461874065</v>
      </c>
      <c r="D19" s="248">
        <v>-0.2469272309370325</v>
      </c>
      <c r="E19" s="248">
        <v>0</v>
      </c>
      <c r="F19" s="248">
        <v>0</v>
      </c>
      <c r="G19" s="248">
        <v>0</v>
      </c>
      <c r="H19" s="248">
        <v>0</v>
      </c>
      <c r="I19" s="248">
        <v>0</v>
      </c>
      <c r="J19" s="248">
        <v>0</v>
      </c>
      <c r="K19" s="248">
        <v>0</v>
      </c>
      <c r="L19" s="231" t="s">
        <v>482</v>
      </c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</row>
    <row r="20" spans="1:46">
      <c r="A20" s="33" t="s">
        <v>40</v>
      </c>
      <c r="B20" s="248">
        <v>-2.37403582129798</v>
      </c>
      <c r="C20" s="248">
        <v>-0.4675680418406003</v>
      </c>
      <c r="D20" s="248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31" t="s">
        <v>483</v>
      </c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</row>
    <row r="21" spans="1:46">
      <c r="A21" s="33" t="s">
        <v>41</v>
      </c>
      <c r="B21" s="248">
        <v>-0.5887291525596865</v>
      </c>
      <c r="C21" s="248">
        <v>6.5208884868702048</v>
      </c>
      <c r="D21" s="248">
        <v>6.287553569241374</v>
      </c>
      <c r="E21" s="248">
        <v>1.133284847369693</v>
      </c>
      <c r="F21" s="248">
        <v>4.2669928164762609</v>
      </c>
      <c r="G21" s="248">
        <v>-0.15546100135081531</v>
      </c>
      <c r="H21" s="248">
        <v>0.42160757435330254</v>
      </c>
      <c r="I21" s="248">
        <v>0</v>
      </c>
      <c r="J21" s="248">
        <v>0</v>
      </c>
      <c r="K21" s="248">
        <v>1.0519578840247021</v>
      </c>
      <c r="L21" s="231" t="s">
        <v>484</v>
      </c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</row>
    <row r="22" spans="1:46">
      <c r="A22" s="33" t="s">
        <v>42</v>
      </c>
      <c r="B22" s="248">
        <v>-4.35651814447235</v>
      </c>
      <c r="C22" s="248">
        <v>-1.0751887658170758</v>
      </c>
      <c r="D22" s="248">
        <v>-7.1304938498691053</v>
      </c>
      <c r="E22" s="248">
        <v>-3.6599651999719831</v>
      </c>
      <c r="F22" s="248">
        <v>-7.2527153064385885</v>
      </c>
      <c r="G22" s="248">
        <v>-0.37908521259559791</v>
      </c>
      <c r="H22" s="248">
        <v>-8.4768410342781948</v>
      </c>
      <c r="I22" s="248">
        <v>1.4687807534244541</v>
      </c>
      <c r="J22" s="248">
        <v>-0.15059282557277243</v>
      </c>
      <c r="K22" s="248">
        <v>-5.899977871935107</v>
      </c>
      <c r="L22" s="231" t="s">
        <v>485</v>
      </c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</row>
    <row r="23" spans="1:46">
      <c r="A23" s="33" t="s">
        <v>43</v>
      </c>
      <c r="B23" s="248">
        <v>0.11622770558642397</v>
      </c>
      <c r="C23" s="248">
        <v>-0.38762836590905536</v>
      </c>
      <c r="D23" s="248">
        <v>2.3427897443282326</v>
      </c>
      <c r="E23" s="248">
        <v>-4.3546134270692356</v>
      </c>
      <c r="F23" s="248">
        <v>-5.7752149795591237</v>
      </c>
      <c r="G23" s="248">
        <v>-4.4139182493746603</v>
      </c>
      <c r="H23" s="248">
        <v>-2.1868117833259078</v>
      </c>
      <c r="I23" s="248">
        <v>-5.0425086960172507</v>
      </c>
      <c r="J23" s="248">
        <v>4.7120225596321887</v>
      </c>
      <c r="K23" s="248">
        <v>2.9243569147616881</v>
      </c>
      <c r="L23" s="231" t="s">
        <v>486</v>
      </c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</row>
    <row r="24" spans="1:46">
      <c r="A24" s="33" t="s">
        <v>44</v>
      </c>
      <c r="B24" s="248" t="s">
        <v>34</v>
      </c>
      <c r="C24" s="248" t="s">
        <v>34</v>
      </c>
      <c r="D24" s="248" t="s">
        <v>34</v>
      </c>
      <c r="E24" s="248" t="s">
        <v>34</v>
      </c>
      <c r="F24" s="248"/>
      <c r="G24" s="248"/>
      <c r="H24" s="248"/>
      <c r="I24" s="248"/>
      <c r="J24" s="248"/>
      <c r="K24" s="248"/>
      <c r="L24" s="231" t="s">
        <v>487</v>
      </c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</row>
    <row r="25" spans="1:46">
      <c r="A25" s="33" t="s">
        <v>45</v>
      </c>
      <c r="B25" s="248">
        <v>-1.7317720875298075</v>
      </c>
      <c r="C25" s="248">
        <v>-6.5361407943769034</v>
      </c>
      <c r="D25" s="248">
        <v>0.39280806326447387</v>
      </c>
      <c r="E25" s="248">
        <v>-5.6495834305999182</v>
      </c>
      <c r="F25" s="248">
        <v>-0.94553393226081539</v>
      </c>
      <c r="G25" s="248">
        <v>-7.8347024239426588</v>
      </c>
      <c r="H25" s="248">
        <v>-8.1737645780204105</v>
      </c>
      <c r="I25" s="248">
        <v>-5.6443327881757597</v>
      </c>
      <c r="J25" s="248">
        <v>3.4032748339918584</v>
      </c>
      <c r="K25" s="248">
        <v>8.2962877514733293</v>
      </c>
      <c r="L25" s="231" t="s">
        <v>488</v>
      </c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</row>
    <row r="26" spans="1:46">
      <c r="A26" s="33" t="s">
        <v>46</v>
      </c>
      <c r="B26" s="248">
        <v>-2.9459723301177618</v>
      </c>
      <c r="C26" s="248">
        <v>-6.0717198932934284</v>
      </c>
      <c r="D26" s="248">
        <v>-8.0524767759909075</v>
      </c>
      <c r="E26" s="248">
        <v>1.1926380190600316</v>
      </c>
      <c r="F26" s="248">
        <v>-0.8857067824707201</v>
      </c>
      <c r="G26" s="248">
        <v>-3.3122361559747162</v>
      </c>
      <c r="H26" s="248">
        <v>2.1567990172907088</v>
      </c>
      <c r="I26" s="248">
        <v>6.8116959973948639</v>
      </c>
      <c r="J26" s="248">
        <v>4.5262362114183219</v>
      </c>
      <c r="K26" s="248">
        <v>4.3548779011740635</v>
      </c>
      <c r="L26" s="231" t="s">
        <v>489</v>
      </c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</row>
    <row r="27" spans="1:46">
      <c r="A27" s="33" t="s">
        <v>47</v>
      </c>
      <c r="B27" s="248" t="s">
        <v>34</v>
      </c>
      <c r="C27" s="248" t="s">
        <v>34</v>
      </c>
      <c r="D27" s="248" t="s">
        <v>34</v>
      </c>
      <c r="E27" s="248" t="s">
        <v>34</v>
      </c>
      <c r="F27" s="248"/>
      <c r="G27" s="248"/>
      <c r="H27" s="248"/>
      <c r="I27" s="248"/>
      <c r="J27" s="248"/>
      <c r="K27" s="248"/>
      <c r="L27" s="231" t="s">
        <v>490</v>
      </c>
      <c r="AE27" s="234"/>
      <c r="AF27" s="234"/>
      <c r="AG27" s="234"/>
      <c r="AH27" s="234"/>
      <c r="AI27" s="234"/>
      <c r="AJ27" s="234"/>
      <c r="AK27" s="234"/>
      <c r="AL27" s="234"/>
      <c r="AM27" s="234"/>
    </row>
    <row r="28" spans="1:46">
      <c r="A28" s="33" t="s">
        <v>48</v>
      </c>
      <c r="B28" s="248">
        <v>-3.9648557820715005</v>
      </c>
      <c r="C28" s="248">
        <v>-2.6904257217748104</v>
      </c>
      <c r="D28" s="248">
        <v>3.2375630355475393</v>
      </c>
      <c r="E28" s="248">
        <v>-8.8320126689472048E-2</v>
      </c>
      <c r="F28" s="248">
        <v>-3.4141546766944231</v>
      </c>
      <c r="G28" s="248">
        <v>-4.5499302721745494</v>
      </c>
      <c r="H28" s="248">
        <v>-0.27061250960520056</v>
      </c>
      <c r="I28" s="248">
        <v>7.881416951716318</v>
      </c>
      <c r="J28" s="248">
        <v>15.95159346966328</v>
      </c>
      <c r="K28" s="248">
        <v>14.944092174113948</v>
      </c>
      <c r="L28" s="231" t="s">
        <v>491</v>
      </c>
      <c r="AE28" s="234"/>
      <c r="AF28" s="234"/>
      <c r="AG28" s="234"/>
      <c r="AH28" s="234"/>
      <c r="AI28" s="234"/>
      <c r="AJ28" s="234"/>
      <c r="AK28" s="234"/>
      <c r="AL28" s="234"/>
      <c r="AM28" s="234"/>
    </row>
    <row r="29" spans="1:46">
      <c r="A29" s="33" t="s">
        <v>49</v>
      </c>
      <c r="B29" s="248">
        <v>-2.1281943423534728</v>
      </c>
      <c r="C29" s="248">
        <v>-1.8246937577049629</v>
      </c>
      <c r="D29" s="248">
        <v>0.75618065433746529</v>
      </c>
      <c r="E29" s="248">
        <v>-1.3333014331767064</v>
      </c>
      <c r="F29" s="248">
        <v>-3.7449522749226247</v>
      </c>
      <c r="G29" s="248">
        <v>-4.634005221705678</v>
      </c>
      <c r="H29" s="248">
        <v>-1.2091996622261121</v>
      </c>
      <c r="I29" s="248">
        <v>4.2549514261475991</v>
      </c>
      <c r="J29" s="248">
        <v>20.496343004182435</v>
      </c>
      <c r="K29" s="248">
        <v>24.065841964936794</v>
      </c>
      <c r="L29" s="231" t="s">
        <v>492</v>
      </c>
      <c r="AE29" s="234"/>
      <c r="AF29" s="234"/>
      <c r="AG29" s="234"/>
      <c r="AH29" s="234"/>
      <c r="AI29" s="234"/>
      <c r="AJ29" s="234"/>
      <c r="AK29" s="234"/>
      <c r="AL29" s="234"/>
      <c r="AM29" s="234"/>
    </row>
    <row r="30" spans="1:46">
      <c r="A30" s="33" t="s">
        <v>50</v>
      </c>
      <c r="B30" s="248">
        <v>-6.8711129171834662</v>
      </c>
      <c r="C30" s="248">
        <v>-8.755557576395061</v>
      </c>
      <c r="D30" s="248">
        <v>-0.37248526195790888</v>
      </c>
      <c r="E30" s="248">
        <v>0.55290619838165611</v>
      </c>
      <c r="F30" s="248">
        <v>-0.4871456172658668</v>
      </c>
      <c r="G30" s="248">
        <v>-1.9808186942725712</v>
      </c>
      <c r="H30" s="248">
        <v>0.67760775504982007</v>
      </c>
      <c r="I30" s="248">
        <v>4.0019813500152424</v>
      </c>
      <c r="J30" s="248">
        <v>8.6199599599139987</v>
      </c>
      <c r="K30" s="248">
        <v>6.8009965333351659</v>
      </c>
      <c r="L30" s="231" t="s">
        <v>493</v>
      </c>
      <c r="AE30" s="234"/>
      <c r="AF30" s="234"/>
      <c r="AG30" s="234"/>
      <c r="AH30" s="234"/>
      <c r="AI30" s="234"/>
      <c r="AJ30" s="234"/>
      <c r="AK30" s="234"/>
      <c r="AL30" s="234"/>
      <c r="AM30" s="234"/>
    </row>
    <row r="31" spans="1:46">
      <c r="A31" s="33" t="s">
        <v>51</v>
      </c>
      <c r="B31" s="248">
        <v>-3.5503356853421089</v>
      </c>
      <c r="C31" s="248">
        <v>-11.265141997068646</v>
      </c>
      <c r="D31" s="248">
        <v>-5.1717982997586818</v>
      </c>
      <c r="E31" s="248">
        <v>13.239943568820536</v>
      </c>
      <c r="F31" s="248">
        <v>12.454916397483814</v>
      </c>
      <c r="G31" s="248">
        <v>9.9278985281538752</v>
      </c>
      <c r="H31" s="248">
        <v>15.957233551144839</v>
      </c>
      <c r="I31" s="248">
        <v>14.619725798499573</v>
      </c>
      <c r="J31" s="248">
        <v>10.822011039156493</v>
      </c>
      <c r="K31" s="248">
        <v>10.519327376791907</v>
      </c>
      <c r="L31" s="231" t="s">
        <v>494</v>
      </c>
      <c r="AE31" s="234"/>
      <c r="AF31" s="234"/>
      <c r="AG31" s="234"/>
      <c r="AH31" s="234"/>
      <c r="AI31" s="234"/>
      <c r="AJ31" s="234"/>
      <c r="AK31" s="234"/>
      <c r="AL31" s="234"/>
      <c r="AM31" s="234"/>
    </row>
    <row r="32" spans="1:46">
      <c r="A32" s="33" t="s">
        <v>52</v>
      </c>
      <c r="B32" s="248">
        <v>-1.6838685551531956</v>
      </c>
      <c r="C32" s="248">
        <v>-0.47175721702697682</v>
      </c>
      <c r="D32" s="248">
        <v>-0.34708810770830095</v>
      </c>
      <c r="E32" s="248">
        <v>0.30614962836072007</v>
      </c>
      <c r="F32" s="248">
        <v>-0.31120026699153414</v>
      </c>
      <c r="G32" s="248">
        <v>-0.31120026699153414</v>
      </c>
      <c r="H32" s="248">
        <v>0.21819124538160395</v>
      </c>
      <c r="I32" s="248">
        <v>1.6288078020443066</v>
      </c>
      <c r="J32" s="248">
        <v>8.6008298173843514</v>
      </c>
      <c r="K32" s="248">
        <v>2.9147013301368929</v>
      </c>
      <c r="L32" s="231" t="s">
        <v>495</v>
      </c>
      <c r="AE32" s="234"/>
      <c r="AF32" s="234"/>
      <c r="AG32" s="234"/>
      <c r="AH32" s="234"/>
      <c r="AI32" s="234"/>
      <c r="AJ32" s="234"/>
      <c r="AK32" s="234"/>
      <c r="AL32" s="234"/>
      <c r="AM32" s="234"/>
    </row>
    <row r="33" spans="1:39">
      <c r="A33" s="33" t="s">
        <v>53</v>
      </c>
      <c r="B33" s="248">
        <v>-5.2539632097842714</v>
      </c>
      <c r="C33" s="248">
        <v>2.6948993996334742</v>
      </c>
      <c r="D33" s="248">
        <v>-8.0749502153907091</v>
      </c>
      <c r="E33" s="248">
        <v>-2.022715638097683</v>
      </c>
      <c r="F33" s="248">
        <v>0.23919601756617226</v>
      </c>
      <c r="G33" s="248">
        <v>0.44712672306815193</v>
      </c>
      <c r="H33" s="248">
        <v>-2.8988069048581053</v>
      </c>
      <c r="I33" s="248">
        <v>-5.8783783881669223</v>
      </c>
      <c r="J33" s="248">
        <v>8.8747688758739258</v>
      </c>
      <c r="K33" s="248">
        <v>10.416593864681303</v>
      </c>
      <c r="L33" s="231" t="s">
        <v>496</v>
      </c>
      <c r="AE33" s="234"/>
      <c r="AF33" s="234"/>
      <c r="AG33" s="234"/>
      <c r="AH33" s="234"/>
      <c r="AI33" s="234"/>
      <c r="AJ33" s="234"/>
      <c r="AK33" s="234"/>
      <c r="AL33" s="234"/>
      <c r="AM33" s="234"/>
    </row>
    <row r="34" spans="1:39">
      <c r="A34" s="49" t="s">
        <v>54</v>
      </c>
      <c r="B34" s="237">
        <v>-1.2789769243681803E-13</v>
      </c>
      <c r="C34" s="249">
        <v>-7.977304964539047</v>
      </c>
      <c r="D34" s="249">
        <v>-21.050980981881938</v>
      </c>
      <c r="E34" s="249">
        <v>20.010891775131771</v>
      </c>
      <c r="F34" s="249">
        <v>36.922670051835382</v>
      </c>
      <c r="G34" s="249">
        <v>18.489877589453869</v>
      </c>
      <c r="H34" s="249">
        <v>7.5189036816943826</v>
      </c>
      <c r="I34" s="249">
        <v>17.112115777543451</v>
      </c>
      <c r="J34" s="249">
        <v>21.633374162158489</v>
      </c>
      <c r="K34" s="249">
        <v>31.885913534323919</v>
      </c>
      <c r="L34" s="233" t="s">
        <v>497</v>
      </c>
      <c r="AE34" s="234"/>
      <c r="AF34" s="234"/>
      <c r="AG34" s="234"/>
      <c r="AH34" s="234"/>
      <c r="AI34" s="234"/>
      <c r="AJ34" s="234"/>
      <c r="AK34" s="234"/>
      <c r="AL34" s="234"/>
      <c r="AM34" s="234"/>
    </row>
    <row r="35" spans="1:39">
      <c r="A35" s="20" t="s">
        <v>151</v>
      </c>
      <c r="B35" s="19"/>
      <c r="C35" s="19"/>
      <c r="D35" s="19"/>
      <c r="F35" s="19"/>
      <c r="G35" s="19"/>
      <c r="H35" s="19"/>
      <c r="I35" s="19"/>
      <c r="L35" s="20" t="s">
        <v>430</v>
      </c>
    </row>
    <row r="36" spans="1:39">
      <c r="A36" s="17" t="s">
        <v>123</v>
      </c>
      <c r="B36" s="19"/>
      <c r="C36" s="19"/>
      <c r="D36" s="19"/>
      <c r="E36" s="19"/>
      <c r="F36" s="19"/>
      <c r="G36" s="19"/>
      <c r="H36" s="19"/>
      <c r="I36" s="19"/>
      <c r="J36" s="75"/>
      <c r="K36" s="75"/>
      <c r="L36" s="241" t="s">
        <v>498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rightToLeft="1" view="pageBreakPreview" topLeftCell="A2" zoomScale="115" zoomScaleNormal="100" zoomScaleSheetLayoutView="115" workbookViewId="0">
      <selection activeCell="A3" sqref="A3"/>
    </sheetView>
  </sheetViews>
  <sheetFormatPr defaultColWidth="8.85546875" defaultRowHeight="15"/>
  <cols>
    <col min="1" max="1" width="30.7109375" style="147" customWidth="1"/>
    <col min="2" max="2" width="8.42578125" style="147" bestFit="1" customWidth="1"/>
    <col min="3" max="3" width="8.42578125" style="147" customWidth="1"/>
    <col min="4" max="4" width="5.42578125" style="147" hidden="1" customWidth="1"/>
    <col min="5" max="5" width="0" style="147" hidden="1" customWidth="1"/>
    <col min="6" max="12" width="8.85546875" style="147"/>
    <col min="13" max="13" width="30.7109375" style="147" customWidth="1"/>
    <col min="14" max="16384" width="8.85546875" style="147"/>
  </cols>
  <sheetData>
    <row r="1" spans="1:16" ht="15" customHeight="1">
      <c r="A1" s="361" t="s">
        <v>499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148"/>
    </row>
    <row r="2" spans="1:16" ht="15" customHeight="1">
      <c r="A2" s="361" t="s">
        <v>608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148"/>
    </row>
    <row r="3" spans="1:16">
      <c r="A3" s="18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3" t="s">
        <v>89</v>
      </c>
      <c r="M3" s="13"/>
    </row>
    <row r="4" spans="1:16">
      <c r="A4" s="362" t="s">
        <v>272</v>
      </c>
      <c r="B4" s="128" t="s">
        <v>271</v>
      </c>
      <c r="C4" s="355">
        <v>2016</v>
      </c>
      <c r="D4" s="144"/>
      <c r="E4" s="145"/>
      <c r="F4" s="363">
        <v>2017</v>
      </c>
      <c r="G4" s="355">
        <v>2017</v>
      </c>
      <c r="H4" s="355"/>
      <c r="I4" s="355"/>
      <c r="J4" s="355"/>
      <c r="K4" s="355">
        <v>2018</v>
      </c>
      <c r="L4" s="355"/>
      <c r="M4" s="364" t="s">
        <v>500</v>
      </c>
    </row>
    <row r="5" spans="1:16" ht="25.5">
      <c r="A5" s="362"/>
      <c r="B5" s="128" t="s">
        <v>270</v>
      </c>
      <c r="C5" s="355" t="s">
        <v>6</v>
      </c>
      <c r="D5" s="333" t="s">
        <v>8</v>
      </c>
      <c r="E5" s="145"/>
      <c r="F5" s="363"/>
      <c r="G5" s="312" t="s">
        <v>627</v>
      </c>
      <c r="H5" s="312" t="s">
        <v>628</v>
      </c>
      <c r="I5" s="312" t="s">
        <v>629</v>
      </c>
      <c r="J5" s="312" t="s">
        <v>630</v>
      </c>
      <c r="K5" s="312" t="s">
        <v>627</v>
      </c>
      <c r="L5" s="312" t="s">
        <v>628</v>
      </c>
      <c r="M5" s="364"/>
    </row>
    <row r="6" spans="1:16">
      <c r="A6" s="9" t="s">
        <v>269</v>
      </c>
      <c r="B6" s="9">
        <v>100</v>
      </c>
      <c r="C6" s="242">
        <v>106.35583376570681</v>
      </c>
      <c r="D6" s="242"/>
      <c r="E6" s="242"/>
      <c r="F6" s="242">
        <v>108.05149690298224</v>
      </c>
      <c r="G6" s="242">
        <v>107.94320527386405</v>
      </c>
      <c r="H6" s="242">
        <v>108.03267608188787</v>
      </c>
      <c r="I6" s="242">
        <v>107.62891602310833</v>
      </c>
      <c r="J6" s="242">
        <v>108.60119023306868</v>
      </c>
      <c r="K6" s="242">
        <v>112.17196243840613</v>
      </c>
      <c r="L6" s="242">
        <v>111.58473941950352</v>
      </c>
      <c r="M6" s="225" t="s">
        <v>501</v>
      </c>
      <c r="O6" s="234"/>
      <c r="P6" s="234"/>
    </row>
    <row r="7" spans="1:16">
      <c r="A7" s="33" t="s">
        <v>268</v>
      </c>
      <c r="B7" s="235">
        <v>12.343477595037493</v>
      </c>
      <c r="C7" s="235">
        <v>101.76012890874263</v>
      </c>
      <c r="D7" s="236"/>
      <c r="E7" s="235"/>
      <c r="F7" s="235">
        <v>103.0652683228252</v>
      </c>
      <c r="G7" s="235">
        <v>101.93857281876849</v>
      </c>
      <c r="H7" s="235">
        <v>102.17467897313543</v>
      </c>
      <c r="I7" s="235">
        <v>103.526449887806</v>
      </c>
      <c r="J7" s="338">
        <v>104.37709488978328</v>
      </c>
      <c r="K7" s="236">
        <v>107.30458460634945</v>
      </c>
      <c r="L7" s="235">
        <v>104.04816218629678</v>
      </c>
      <c r="M7" s="231" t="s">
        <v>502</v>
      </c>
      <c r="O7" s="234"/>
      <c r="P7" s="234"/>
    </row>
    <row r="8" spans="1:16">
      <c r="A8" s="33" t="s">
        <v>267</v>
      </c>
      <c r="B8" s="235">
        <v>0.1980906615977123</v>
      </c>
      <c r="C8" s="235">
        <v>103.98875177067406</v>
      </c>
      <c r="D8" s="236"/>
      <c r="E8" s="235"/>
      <c r="F8" s="235">
        <v>130.7204022228961</v>
      </c>
      <c r="G8" s="235">
        <v>106.07277055901517</v>
      </c>
      <c r="H8" s="235">
        <v>106.8165599742304</v>
      </c>
      <c r="I8" s="235">
        <v>107.2136650777975</v>
      </c>
      <c r="J8" s="235">
        <v>202.77861328054132</v>
      </c>
      <c r="K8" s="236">
        <v>212.65670428231041</v>
      </c>
      <c r="L8" s="235">
        <v>214.15066000163827</v>
      </c>
      <c r="M8" s="231" t="s">
        <v>503</v>
      </c>
      <c r="O8" s="234"/>
      <c r="P8" s="234"/>
    </row>
    <row r="9" spans="1:16">
      <c r="A9" s="33" t="s">
        <v>266</v>
      </c>
      <c r="B9" s="235">
        <v>5.3843348325351252</v>
      </c>
      <c r="C9" s="235">
        <v>101.11092093468314</v>
      </c>
      <c r="D9" s="236"/>
      <c r="E9" s="235"/>
      <c r="F9" s="235">
        <v>100.02900858716123</v>
      </c>
      <c r="G9" s="235">
        <v>100.50098456432998</v>
      </c>
      <c r="H9" s="235">
        <v>100.8908517975688</v>
      </c>
      <c r="I9" s="235">
        <v>96.789594158096236</v>
      </c>
      <c r="J9" s="235">
        <v>101.93460382864991</v>
      </c>
      <c r="K9" s="236">
        <v>110.21609395064364</v>
      </c>
      <c r="L9" s="235">
        <v>119.56090932988782</v>
      </c>
      <c r="M9" s="231" t="s">
        <v>504</v>
      </c>
      <c r="O9" s="234"/>
      <c r="P9" s="234"/>
    </row>
    <row r="10" spans="1:16">
      <c r="A10" s="33" t="s">
        <v>265</v>
      </c>
      <c r="B10" s="235">
        <v>31.179760900632736</v>
      </c>
      <c r="C10" s="235">
        <v>116.448324266022</v>
      </c>
      <c r="D10" s="236"/>
      <c r="E10" s="235"/>
      <c r="F10" s="235">
        <v>118.31919570186348</v>
      </c>
      <c r="G10" s="235">
        <v>119.50908969149383</v>
      </c>
      <c r="H10" s="235">
        <v>119.05728477287448</v>
      </c>
      <c r="I10" s="235">
        <v>118.01692626639607</v>
      </c>
      <c r="J10" s="235">
        <v>116.69348207668952</v>
      </c>
      <c r="K10" s="236">
        <v>115.895846400607</v>
      </c>
      <c r="L10" s="235">
        <v>114.55514450782471</v>
      </c>
      <c r="M10" s="231" t="s">
        <v>505</v>
      </c>
      <c r="O10" s="234"/>
      <c r="P10" s="234"/>
    </row>
    <row r="11" spans="1:16">
      <c r="A11" s="33" t="s">
        <v>264</v>
      </c>
      <c r="B11" s="235">
        <v>7.1656690482959657</v>
      </c>
      <c r="C11" s="235">
        <v>100.98673509403255</v>
      </c>
      <c r="D11" s="236"/>
      <c r="E11" s="235"/>
      <c r="F11" s="235">
        <v>102.08635085948733</v>
      </c>
      <c r="G11" s="235">
        <v>103.05993659309524</v>
      </c>
      <c r="H11" s="235">
        <v>102.04972656924407</v>
      </c>
      <c r="I11" s="235">
        <v>101.22947310253858</v>
      </c>
      <c r="J11" s="235">
        <v>102.00626717307142</v>
      </c>
      <c r="K11" s="236">
        <v>108.1959343387344</v>
      </c>
      <c r="L11" s="235">
        <v>107.20064135599172</v>
      </c>
      <c r="M11" s="231" t="s">
        <v>506</v>
      </c>
      <c r="O11" s="234"/>
      <c r="P11" s="234"/>
    </row>
    <row r="12" spans="1:16">
      <c r="A12" s="33" t="s">
        <v>263</v>
      </c>
      <c r="B12" s="235">
        <v>1.6299537437981508</v>
      </c>
      <c r="C12" s="235">
        <v>104.10274969206391</v>
      </c>
      <c r="D12" s="236"/>
      <c r="E12" s="235"/>
      <c r="F12" s="235">
        <v>111.29636646229402</v>
      </c>
      <c r="G12" s="235">
        <v>111.47590685139757</v>
      </c>
      <c r="H12" s="235">
        <v>111.23651966592621</v>
      </c>
      <c r="I12" s="235">
        <v>111.23651966592621</v>
      </c>
      <c r="J12" s="235">
        <v>111.23651966592621</v>
      </c>
      <c r="K12" s="236">
        <v>111.23651966592621</v>
      </c>
      <c r="L12" s="235">
        <v>111.23651966592621</v>
      </c>
      <c r="M12" s="231" t="s">
        <v>507</v>
      </c>
      <c r="O12" s="234"/>
      <c r="P12" s="234"/>
    </row>
    <row r="13" spans="1:16">
      <c r="A13" s="33" t="s">
        <v>262</v>
      </c>
      <c r="B13" s="235">
        <v>14.726138172355526</v>
      </c>
      <c r="C13" s="235">
        <v>98.98324963628518</v>
      </c>
      <c r="D13" s="236"/>
      <c r="E13" s="235"/>
      <c r="F13" s="235">
        <v>103.2628245578486</v>
      </c>
      <c r="G13" s="235">
        <v>102.18704347075753</v>
      </c>
      <c r="H13" s="235">
        <v>103.32556231127087</v>
      </c>
      <c r="I13" s="235">
        <v>102.37877021899487</v>
      </c>
      <c r="J13" s="235">
        <v>105.15992223037115</v>
      </c>
      <c r="K13" s="236">
        <v>112.42659404004064</v>
      </c>
      <c r="L13" s="235">
        <v>112.30785784000342</v>
      </c>
      <c r="M13" s="231" t="s">
        <v>508</v>
      </c>
      <c r="O13" s="234"/>
      <c r="P13" s="234"/>
    </row>
    <row r="14" spans="1:16">
      <c r="A14" s="33" t="s">
        <v>261</v>
      </c>
      <c r="B14" s="235">
        <v>4.9682024368211843</v>
      </c>
      <c r="C14" s="235">
        <v>95.863984874744901</v>
      </c>
      <c r="D14" s="236"/>
      <c r="E14" s="235"/>
      <c r="F14" s="235">
        <v>94.543923235267513</v>
      </c>
      <c r="G14" s="235">
        <v>96.339785653037282</v>
      </c>
      <c r="H14" s="235">
        <v>94.026973299094934</v>
      </c>
      <c r="I14" s="235">
        <v>93.982184312401372</v>
      </c>
      <c r="J14" s="235">
        <v>93.826749676536465</v>
      </c>
      <c r="K14" s="236">
        <v>97.012601196699904</v>
      </c>
      <c r="L14" s="235">
        <v>97.012601196699904</v>
      </c>
      <c r="M14" s="231" t="s">
        <v>509</v>
      </c>
      <c r="O14" s="234"/>
      <c r="P14" s="234"/>
    </row>
    <row r="15" spans="1:16">
      <c r="A15" s="33" t="s">
        <v>260</v>
      </c>
      <c r="B15" s="235">
        <v>4.7614084207490581</v>
      </c>
      <c r="C15" s="235">
        <v>100.26682012297601</v>
      </c>
      <c r="D15" s="236"/>
      <c r="E15" s="235"/>
      <c r="F15" s="235">
        <v>94.695973085468836</v>
      </c>
      <c r="G15" s="235">
        <v>92.834739243428089</v>
      </c>
      <c r="H15" s="235">
        <v>94.372272583226689</v>
      </c>
      <c r="I15" s="235">
        <v>95.193457969617199</v>
      </c>
      <c r="J15" s="235">
        <v>96.383422545603324</v>
      </c>
      <c r="K15" s="236">
        <v>105.77514390930617</v>
      </c>
      <c r="L15" s="235">
        <v>107.40742159421306</v>
      </c>
      <c r="M15" s="231" t="s">
        <v>510</v>
      </c>
      <c r="O15" s="234"/>
      <c r="P15" s="234"/>
    </row>
    <row r="16" spans="1:16">
      <c r="A16" s="33" t="s">
        <v>259</v>
      </c>
      <c r="B16" s="235">
        <v>6.855643781189011</v>
      </c>
      <c r="C16" s="235">
        <v>108.24429728752114</v>
      </c>
      <c r="D16" s="236"/>
      <c r="E16" s="235"/>
      <c r="F16" s="235">
        <v>109.27479151815724</v>
      </c>
      <c r="G16" s="235">
        <v>108.43514930889269</v>
      </c>
      <c r="H16" s="235">
        <v>108.43514930889269</v>
      </c>
      <c r="I16" s="235">
        <v>108.43514930889269</v>
      </c>
      <c r="J16" s="235">
        <v>111.79371814595076</v>
      </c>
      <c r="K16" s="236">
        <v>113.91365365917653</v>
      </c>
      <c r="L16" s="235">
        <v>113.91365365917653</v>
      </c>
      <c r="M16" s="231" t="s">
        <v>511</v>
      </c>
      <c r="O16" s="234"/>
      <c r="P16" s="234"/>
    </row>
    <row r="17" spans="1:16">
      <c r="A17" s="33" t="s">
        <v>258</v>
      </c>
      <c r="B17" s="235">
        <v>3.8251627072551604</v>
      </c>
      <c r="C17" s="235">
        <v>106.91944410772705</v>
      </c>
      <c r="D17" s="236"/>
      <c r="E17" s="235"/>
      <c r="F17" s="235">
        <v>105.21150334835856</v>
      </c>
      <c r="G17" s="235">
        <v>104.49402669376285</v>
      </c>
      <c r="H17" s="235">
        <v>105.252474297628</v>
      </c>
      <c r="I17" s="235">
        <v>104.73323912554544</v>
      </c>
      <c r="J17" s="235">
        <v>106.36627327649796</v>
      </c>
      <c r="K17" s="236">
        <v>114.76685736992663</v>
      </c>
      <c r="L17" s="235">
        <v>109.85002483409345</v>
      </c>
      <c r="M17" s="231" t="s">
        <v>512</v>
      </c>
      <c r="O17" s="234"/>
      <c r="P17" s="234"/>
    </row>
    <row r="18" spans="1:16">
      <c r="A18" s="49" t="s">
        <v>257</v>
      </c>
      <c r="B18" s="237">
        <v>6.9621576997328578</v>
      </c>
      <c r="C18" s="237">
        <v>104.55832752659849</v>
      </c>
      <c r="D18" s="237"/>
      <c r="E18" s="238"/>
      <c r="F18" s="238">
        <v>111.21322262787068</v>
      </c>
      <c r="G18" s="238">
        <v>108.99819884858464</v>
      </c>
      <c r="H18" s="238">
        <v>110.43524054689561</v>
      </c>
      <c r="I18" s="238">
        <v>112.66147394068186</v>
      </c>
      <c r="J18" s="239">
        <v>112.75797717532066</v>
      </c>
      <c r="K18" s="240">
        <v>118.60225924756206</v>
      </c>
      <c r="L18" s="49">
        <v>117.53659761634383</v>
      </c>
      <c r="M18" s="233" t="s">
        <v>513</v>
      </c>
      <c r="O18" s="234"/>
      <c r="P18" s="234"/>
    </row>
    <row r="19" spans="1:16">
      <c r="A19" s="20" t="s">
        <v>151</v>
      </c>
      <c r="B19" s="74"/>
      <c r="C19" s="74"/>
      <c r="M19" s="243" t="s">
        <v>430</v>
      </c>
    </row>
    <row r="20" spans="1:16">
      <c r="B20" s="9"/>
      <c r="C20" s="242"/>
      <c r="D20" s="242"/>
      <c r="E20" s="242"/>
      <c r="F20" s="242"/>
      <c r="G20" s="242"/>
      <c r="H20" s="242"/>
      <c r="I20" s="242"/>
      <c r="J20" s="242"/>
      <c r="K20" s="242"/>
    </row>
    <row r="21" spans="1:16">
      <c r="B21" s="340"/>
      <c r="C21" s="341"/>
      <c r="D21" s="342"/>
      <c r="E21" s="343"/>
      <c r="F21" s="341"/>
      <c r="G21" s="341"/>
      <c r="H21" s="341"/>
      <c r="I21" s="341"/>
      <c r="J21" s="341"/>
      <c r="K21" s="341"/>
    </row>
    <row r="22" spans="1:16">
      <c r="B22" s="340"/>
      <c r="C22" s="341"/>
      <c r="D22" s="342"/>
      <c r="E22" s="343"/>
      <c r="F22" s="341"/>
      <c r="G22" s="341"/>
      <c r="H22" s="341"/>
      <c r="I22" s="341"/>
      <c r="J22" s="341"/>
      <c r="K22" s="341"/>
    </row>
    <row r="23" spans="1:16">
      <c r="B23" s="340"/>
      <c r="C23" s="341"/>
      <c r="D23" s="342"/>
      <c r="E23" s="343"/>
      <c r="F23" s="341"/>
      <c r="G23" s="341"/>
      <c r="H23" s="341"/>
      <c r="I23" s="341"/>
      <c r="J23" s="341"/>
      <c r="K23" s="341"/>
    </row>
    <row r="24" spans="1:16">
      <c r="B24" s="340"/>
      <c r="C24" s="341"/>
      <c r="D24" s="342"/>
      <c r="E24" s="343"/>
      <c r="F24" s="341"/>
      <c r="G24" s="341"/>
      <c r="H24" s="341"/>
      <c r="I24" s="341"/>
      <c r="J24" s="341"/>
      <c r="K24" s="341"/>
    </row>
    <row r="25" spans="1:16">
      <c r="B25" s="340"/>
      <c r="C25" s="341"/>
      <c r="D25" s="342"/>
      <c r="E25" s="343"/>
      <c r="F25" s="341"/>
      <c r="G25" s="341"/>
      <c r="H25" s="341"/>
      <c r="I25" s="341"/>
      <c r="J25" s="341"/>
      <c r="K25" s="341"/>
    </row>
    <row r="26" spans="1:16">
      <c r="B26" s="340"/>
      <c r="C26" s="341"/>
      <c r="D26" s="342"/>
      <c r="E26" s="343"/>
      <c r="F26" s="341"/>
      <c r="G26" s="341"/>
      <c r="H26" s="341"/>
      <c r="I26" s="341"/>
      <c r="J26" s="341"/>
      <c r="K26" s="341"/>
    </row>
    <row r="27" spans="1:16">
      <c r="B27" s="340"/>
      <c r="C27" s="341"/>
      <c r="D27" s="342"/>
      <c r="E27" s="343"/>
      <c r="F27" s="341"/>
      <c r="G27" s="341"/>
      <c r="H27" s="341"/>
      <c r="I27" s="341"/>
      <c r="J27" s="341"/>
      <c r="K27" s="341"/>
    </row>
    <row r="28" spans="1:16">
      <c r="B28" s="340"/>
      <c r="C28" s="341"/>
      <c r="D28" s="342"/>
      <c r="E28" s="343"/>
      <c r="F28" s="341"/>
      <c r="G28" s="341"/>
      <c r="H28" s="341"/>
      <c r="I28" s="341"/>
      <c r="J28" s="341"/>
      <c r="K28" s="341"/>
    </row>
    <row r="29" spans="1:16">
      <c r="B29" s="340"/>
      <c r="C29" s="341"/>
      <c r="D29" s="343"/>
      <c r="E29" s="343"/>
      <c r="F29" s="341"/>
      <c r="G29" s="341"/>
      <c r="H29" s="341"/>
      <c r="I29" s="341"/>
      <c r="J29" s="341"/>
      <c r="K29" s="341"/>
    </row>
    <row r="30" spans="1:16">
      <c r="B30" s="340"/>
      <c r="C30" s="341"/>
      <c r="D30" s="343"/>
      <c r="E30" s="343"/>
      <c r="F30" s="341"/>
      <c r="G30" s="341"/>
      <c r="H30" s="341"/>
      <c r="I30" s="341"/>
      <c r="J30" s="341"/>
      <c r="K30" s="341"/>
    </row>
    <row r="31" spans="1:16">
      <c r="B31" s="340"/>
      <c r="C31" s="341"/>
      <c r="D31" s="343"/>
      <c r="E31" s="343"/>
      <c r="F31" s="341"/>
      <c r="G31" s="341"/>
      <c r="H31" s="341"/>
      <c r="I31" s="341"/>
      <c r="J31" s="341"/>
      <c r="K31" s="341"/>
    </row>
    <row r="32" spans="1:16">
      <c r="B32" s="344"/>
      <c r="C32" s="345"/>
      <c r="D32" s="346"/>
      <c r="E32" s="343"/>
      <c r="F32" s="345"/>
      <c r="G32" s="345"/>
      <c r="H32" s="345"/>
      <c r="I32" s="345"/>
      <c r="J32" s="345"/>
      <c r="K32" s="345"/>
    </row>
  </sheetData>
  <mergeCells count="8">
    <mergeCell ref="A1:M1"/>
    <mergeCell ref="A2:M2"/>
    <mergeCell ref="A4:A5"/>
    <mergeCell ref="C4:C5"/>
    <mergeCell ref="F4:F5"/>
    <mergeCell ref="G4:J4"/>
    <mergeCell ref="K4:L4"/>
    <mergeCell ref="M4:M5"/>
  </mergeCells>
  <hyperlinks>
    <hyperlink ref="L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1.7109375" style="14" customWidth="1"/>
    <col min="2" max="2" width="8" style="14" customWidth="1"/>
    <col min="3" max="3" width="8.140625" style="14" customWidth="1"/>
    <col min="4" max="4" width="8.5703125" style="14" customWidth="1"/>
    <col min="5" max="5" width="8.7109375" style="14" customWidth="1"/>
    <col min="6" max="6" width="8.28515625" style="14" customWidth="1"/>
    <col min="7" max="7" width="8.42578125" style="14" customWidth="1"/>
    <col min="8" max="8" width="9" style="14" customWidth="1"/>
    <col min="9" max="10" width="8.7109375" style="14" customWidth="1"/>
    <col min="11" max="11" width="7.85546875" style="14" customWidth="1"/>
    <col min="12" max="12" width="28.5703125" style="14" customWidth="1"/>
    <col min="13" max="16384" width="9.140625" style="14"/>
  </cols>
  <sheetData>
    <row r="1" spans="1:26" s="288" customFormat="1" ht="15" customHeight="1">
      <c r="A1" s="368" t="s">
        <v>611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26">
      <c r="A2" s="368" t="s">
        <v>610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</row>
    <row r="3" spans="1:26">
      <c r="B3" s="147"/>
      <c r="C3" s="147"/>
      <c r="D3" s="147"/>
      <c r="K3" s="13" t="s">
        <v>89</v>
      </c>
    </row>
    <row r="4" spans="1:26">
      <c r="A4" s="369" t="s">
        <v>7</v>
      </c>
      <c r="B4" s="370">
        <v>2014</v>
      </c>
      <c r="C4" s="370">
        <v>2015</v>
      </c>
      <c r="D4" s="370">
        <v>2016</v>
      </c>
      <c r="E4" s="371">
        <v>2017</v>
      </c>
      <c r="F4" s="371">
        <v>2017</v>
      </c>
      <c r="G4" s="371"/>
      <c r="H4" s="371"/>
      <c r="I4" s="371"/>
      <c r="J4" s="371">
        <v>2018</v>
      </c>
      <c r="K4" s="371"/>
      <c r="L4" s="372" t="s">
        <v>514</v>
      </c>
    </row>
    <row r="5" spans="1:26" ht="25.5">
      <c r="A5" s="369"/>
      <c r="B5" s="370"/>
      <c r="C5" s="370"/>
      <c r="D5" s="370"/>
      <c r="E5" s="371"/>
      <c r="F5" s="313" t="s">
        <v>627</v>
      </c>
      <c r="G5" s="313" t="s">
        <v>628</v>
      </c>
      <c r="H5" s="313" t="s">
        <v>629</v>
      </c>
      <c r="I5" s="313" t="s">
        <v>630</v>
      </c>
      <c r="J5" s="313" t="s">
        <v>627</v>
      </c>
      <c r="K5" s="313" t="s">
        <v>628</v>
      </c>
      <c r="L5" s="372"/>
    </row>
    <row r="6" spans="1:26" ht="15" customHeight="1">
      <c r="A6" s="56" t="s">
        <v>239</v>
      </c>
      <c r="B6" s="56"/>
      <c r="C6" s="56"/>
      <c r="D6" s="56"/>
      <c r="L6" s="250" t="s">
        <v>344</v>
      </c>
    </row>
    <row r="7" spans="1:26">
      <c r="A7" s="22" t="s">
        <v>91</v>
      </c>
      <c r="B7" s="25">
        <v>3055</v>
      </c>
      <c r="C7" s="25">
        <v>3134</v>
      </c>
      <c r="D7" s="25">
        <v>3913</v>
      </c>
      <c r="E7" s="25">
        <v>4081</v>
      </c>
      <c r="F7" s="25">
        <v>1367</v>
      </c>
      <c r="G7" s="25">
        <v>957</v>
      </c>
      <c r="H7" s="25">
        <v>1029</v>
      </c>
      <c r="I7" s="25">
        <v>728</v>
      </c>
      <c r="J7" s="25">
        <v>567</v>
      </c>
      <c r="K7" s="25">
        <v>1110</v>
      </c>
      <c r="L7" s="251" t="s">
        <v>515</v>
      </c>
    </row>
    <row r="8" spans="1:26">
      <c r="A8" s="22" t="s">
        <v>92</v>
      </c>
      <c r="B8" s="25">
        <v>230</v>
      </c>
      <c r="C8" s="25">
        <v>105</v>
      </c>
      <c r="D8" s="25">
        <v>128</v>
      </c>
      <c r="E8" s="25">
        <v>133</v>
      </c>
      <c r="F8" s="25">
        <v>48</v>
      </c>
      <c r="G8" s="25">
        <v>23</v>
      </c>
      <c r="H8" s="25">
        <v>33</v>
      </c>
      <c r="I8" s="25">
        <v>29</v>
      </c>
      <c r="J8" s="25">
        <v>17</v>
      </c>
      <c r="K8" s="25">
        <v>72</v>
      </c>
      <c r="L8" s="251" t="s">
        <v>516</v>
      </c>
    </row>
    <row r="9" spans="1:26">
      <c r="A9" s="22" t="s">
        <v>93</v>
      </c>
      <c r="B9" s="25">
        <v>233</v>
      </c>
      <c r="C9" s="25">
        <v>451</v>
      </c>
      <c r="D9" s="25">
        <v>414</v>
      </c>
      <c r="E9" s="25">
        <v>393</v>
      </c>
      <c r="F9" s="25">
        <v>112</v>
      </c>
      <c r="G9" s="25">
        <v>100</v>
      </c>
      <c r="H9" s="25">
        <v>113</v>
      </c>
      <c r="I9" s="25">
        <v>68</v>
      </c>
      <c r="J9" s="25">
        <v>49</v>
      </c>
      <c r="K9" s="25">
        <v>86</v>
      </c>
      <c r="L9" s="251" t="s">
        <v>517</v>
      </c>
    </row>
    <row r="10" spans="1:26">
      <c r="A10" s="22" t="s">
        <v>94</v>
      </c>
      <c r="B10" s="25">
        <v>156</v>
      </c>
      <c r="C10" s="25">
        <v>221</v>
      </c>
      <c r="D10" s="25">
        <v>199</v>
      </c>
      <c r="E10" s="25">
        <v>109</v>
      </c>
      <c r="F10" s="25">
        <v>49</v>
      </c>
      <c r="G10" s="25">
        <v>19</v>
      </c>
      <c r="H10" s="25">
        <v>28</v>
      </c>
      <c r="I10" s="25">
        <v>13</v>
      </c>
      <c r="J10" s="25">
        <v>9</v>
      </c>
      <c r="K10" s="25">
        <v>22</v>
      </c>
      <c r="L10" s="251" t="s">
        <v>518</v>
      </c>
    </row>
    <row r="11" spans="1:26">
      <c r="A11" s="22" t="s">
        <v>95</v>
      </c>
      <c r="B11" s="25">
        <v>12</v>
      </c>
      <c r="C11" s="25">
        <v>23</v>
      </c>
      <c r="D11" s="25">
        <v>43</v>
      </c>
      <c r="E11" s="25">
        <v>50</v>
      </c>
      <c r="F11" s="25">
        <v>20</v>
      </c>
      <c r="G11" s="25">
        <v>9</v>
      </c>
      <c r="H11" s="25">
        <v>17</v>
      </c>
      <c r="I11" s="25">
        <v>4</v>
      </c>
      <c r="J11" s="25">
        <v>6</v>
      </c>
      <c r="K11" s="25">
        <v>11</v>
      </c>
      <c r="L11" s="251" t="s">
        <v>519</v>
      </c>
    </row>
    <row r="12" spans="1:26">
      <c r="A12" s="22" t="s">
        <v>96</v>
      </c>
      <c r="B12" s="25">
        <v>91</v>
      </c>
      <c r="C12" s="25">
        <v>186</v>
      </c>
      <c r="D12" s="25">
        <v>163</v>
      </c>
      <c r="E12" s="25">
        <v>225</v>
      </c>
      <c r="F12" s="25">
        <v>57</v>
      </c>
      <c r="G12" s="25">
        <v>52</v>
      </c>
      <c r="H12" s="25">
        <v>72</v>
      </c>
      <c r="I12" s="25">
        <v>44</v>
      </c>
      <c r="J12" s="25">
        <v>52</v>
      </c>
      <c r="K12" s="25">
        <v>129</v>
      </c>
      <c r="L12" s="251" t="s">
        <v>520</v>
      </c>
    </row>
    <row r="13" spans="1:26">
      <c r="A13" s="22" t="s">
        <v>97</v>
      </c>
      <c r="B13" s="25">
        <v>235</v>
      </c>
      <c r="C13" s="25">
        <v>25</v>
      </c>
      <c r="D13" s="25">
        <v>12</v>
      </c>
      <c r="E13" s="25">
        <v>15</v>
      </c>
      <c r="F13" s="25">
        <v>6</v>
      </c>
      <c r="G13" s="25">
        <v>2</v>
      </c>
      <c r="H13" s="25">
        <v>4</v>
      </c>
      <c r="I13" s="25">
        <v>3</v>
      </c>
      <c r="J13" s="25">
        <v>2</v>
      </c>
      <c r="K13" s="25">
        <v>6</v>
      </c>
      <c r="L13" s="251" t="s">
        <v>521</v>
      </c>
    </row>
    <row r="14" spans="1:26">
      <c r="A14" s="54" t="s">
        <v>24</v>
      </c>
      <c r="B14" s="61">
        <f t="shared" ref="B14" si="0">SUM(B7:B13)</f>
        <v>4012</v>
      </c>
      <c r="C14" s="61">
        <v>4145</v>
      </c>
      <c r="D14" s="61">
        <v>4872</v>
      </c>
      <c r="E14" s="61">
        <v>5006</v>
      </c>
      <c r="F14" s="61">
        <v>1659</v>
      </c>
      <c r="G14" s="61">
        <f>SUM(G7:G13)</f>
        <v>1162</v>
      </c>
      <c r="H14" s="61">
        <f>SUM(H7:H13)</f>
        <v>1296</v>
      </c>
      <c r="I14" s="61">
        <v>889</v>
      </c>
      <c r="J14" s="61">
        <f>SUM(J7:J13)</f>
        <v>702</v>
      </c>
      <c r="K14" s="61">
        <f>SUM(K7:K13)</f>
        <v>1436</v>
      </c>
      <c r="L14" s="61" t="s">
        <v>338</v>
      </c>
      <c r="M14" s="252"/>
    </row>
    <row r="15" spans="1:26" ht="15" customHeight="1">
      <c r="A15" s="56" t="s">
        <v>240</v>
      </c>
      <c r="B15" s="56"/>
      <c r="C15" s="56"/>
      <c r="D15" s="56"/>
      <c r="L15" s="250" t="s">
        <v>350</v>
      </c>
    </row>
    <row r="16" spans="1:26">
      <c r="A16" s="22" t="s">
        <v>91</v>
      </c>
      <c r="B16" s="25">
        <v>3134</v>
      </c>
      <c r="C16" s="25">
        <v>1466</v>
      </c>
      <c r="D16" s="25">
        <v>1466</v>
      </c>
      <c r="E16" s="25">
        <v>1201</v>
      </c>
      <c r="F16" s="25">
        <v>328</v>
      </c>
      <c r="G16" s="25">
        <v>350</v>
      </c>
      <c r="H16" s="25">
        <v>310</v>
      </c>
      <c r="I16" s="25">
        <v>213</v>
      </c>
      <c r="J16" s="25">
        <v>90</v>
      </c>
      <c r="K16" s="25">
        <v>96</v>
      </c>
      <c r="L16" s="251" t="s">
        <v>515</v>
      </c>
    </row>
    <row r="17" spans="1:12">
      <c r="A17" s="22" t="s">
        <v>92</v>
      </c>
      <c r="B17" s="25">
        <v>281</v>
      </c>
      <c r="C17" s="25">
        <v>56</v>
      </c>
      <c r="D17" s="25">
        <v>45</v>
      </c>
      <c r="E17" s="25">
        <v>51</v>
      </c>
      <c r="F17" s="25">
        <v>24</v>
      </c>
      <c r="G17" s="25">
        <v>8</v>
      </c>
      <c r="H17" s="25">
        <v>11</v>
      </c>
      <c r="I17" s="25">
        <v>8</v>
      </c>
      <c r="J17" s="25">
        <v>4</v>
      </c>
      <c r="K17" s="25">
        <v>3</v>
      </c>
      <c r="L17" s="251" t="s">
        <v>516</v>
      </c>
    </row>
    <row r="18" spans="1:12">
      <c r="A18" s="22" t="s">
        <v>93</v>
      </c>
      <c r="B18" s="25">
        <v>50</v>
      </c>
      <c r="C18" s="25">
        <v>39</v>
      </c>
      <c r="D18" s="25">
        <v>20</v>
      </c>
      <c r="E18" s="25">
        <v>25</v>
      </c>
      <c r="F18" s="25">
        <v>3</v>
      </c>
      <c r="G18" s="25">
        <v>8</v>
      </c>
      <c r="H18" s="25">
        <v>6</v>
      </c>
      <c r="I18" s="25">
        <v>8</v>
      </c>
      <c r="J18" s="25">
        <v>1</v>
      </c>
      <c r="K18" s="25">
        <v>1</v>
      </c>
      <c r="L18" s="251" t="s">
        <v>517</v>
      </c>
    </row>
    <row r="19" spans="1:12">
      <c r="A19" s="22" t="s">
        <v>94</v>
      </c>
      <c r="B19" s="25">
        <v>162</v>
      </c>
      <c r="C19" s="25">
        <v>83</v>
      </c>
      <c r="D19" s="25">
        <v>56</v>
      </c>
      <c r="E19" s="25">
        <v>70</v>
      </c>
      <c r="F19" s="25">
        <v>11</v>
      </c>
      <c r="G19" s="25">
        <v>13</v>
      </c>
      <c r="H19" s="25">
        <v>27</v>
      </c>
      <c r="I19" s="25">
        <v>19</v>
      </c>
      <c r="J19" s="25">
        <v>15</v>
      </c>
      <c r="K19" s="25">
        <v>6</v>
      </c>
      <c r="L19" s="251" t="s">
        <v>518</v>
      </c>
    </row>
    <row r="20" spans="1:12">
      <c r="A20" s="2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1"/>
    </row>
    <row r="21" spans="1:12">
      <c r="A21" s="22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1"/>
    </row>
    <row r="22" spans="1:12">
      <c r="A22" s="2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1"/>
    </row>
    <row r="23" spans="1:12">
      <c r="A23" s="54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>
      <c r="A24" s="62"/>
      <c r="B24" s="62"/>
      <c r="C24" s="62"/>
      <c r="D24" s="62"/>
      <c r="L24" s="250"/>
    </row>
    <row r="25" spans="1:1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1"/>
    </row>
    <row r="26" spans="1:1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1"/>
    </row>
    <row r="27" spans="1:1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1"/>
    </row>
    <row r="28" spans="1:1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1"/>
    </row>
    <row r="29" spans="1:1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1"/>
    </row>
    <row r="30" spans="1:12">
      <c r="A30" s="22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1"/>
    </row>
    <row r="31" spans="1:1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1"/>
    </row>
    <row r="32" spans="1:1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>
      <c r="A33" s="365"/>
      <c r="B33" s="365"/>
      <c r="L33" s="253"/>
    </row>
    <row r="34" spans="1:12">
      <c r="A34" s="366"/>
      <c r="B34" s="366"/>
      <c r="H34" s="367"/>
      <c r="I34" s="367"/>
      <c r="J34" s="367"/>
      <c r="K34" s="367"/>
      <c r="L34" s="367"/>
    </row>
  </sheetData>
  <mergeCells count="13">
    <mergeCell ref="A33:B33"/>
    <mergeCell ref="A34:B34"/>
    <mergeCell ref="H34:L34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rightToLeft="1" view="pageBreakPreview" zoomScale="98" zoomScaleNormal="90" zoomScaleSheetLayoutView="98" workbookViewId="0">
      <selection activeCell="A3" sqref="A3"/>
    </sheetView>
  </sheetViews>
  <sheetFormatPr defaultColWidth="9.140625" defaultRowHeight="15"/>
  <cols>
    <col min="1" max="1" width="21" style="14" customWidth="1"/>
    <col min="2" max="11" width="9.140625" style="14"/>
    <col min="12" max="12" width="26.5703125" style="14" customWidth="1"/>
    <col min="13" max="16384" width="9.140625" style="14"/>
  </cols>
  <sheetData>
    <row r="1" spans="1:12" s="288" customFormat="1">
      <c r="A1" s="349" t="s">
        <v>595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 s="288" customFormat="1">
      <c r="A2" s="349" t="s">
        <v>594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>
      <c r="B3" s="147"/>
      <c r="C3" s="147"/>
      <c r="D3" s="147"/>
      <c r="K3" s="13" t="s">
        <v>89</v>
      </c>
    </row>
    <row r="4" spans="1:12">
      <c r="A4" s="369" t="s">
        <v>7</v>
      </c>
      <c r="B4" s="370">
        <v>2014</v>
      </c>
      <c r="C4" s="370">
        <v>2015</v>
      </c>
      <c r="D4" s="370">
        <v>2016</v>
      </c>
      <c r="E4" s="370">
        <v>2017</v>
      </c>
      <c r="F4" s="370">
        <v>2017</v>
      </c>
      <c r="G4" s="370"/>
      <c r="H4" s="370"/>
      <c r="I4" s="370"/>
      <c r="J4" s="370">
        <v>2018</v>
      </c>
      <c r="K4" s="370"/>
      <c r="L4" s="372" t="s">
        <v>514</v>
      </c>
    </row>
    <row r="5" spans="1:12" ht="25.5">
      <c r="A5" s="369"/>
      <c r="B5" s="370"/>
      <c r="C5" s="370"/>
      <c r="D5" s="370"/>
      <c r="E5" s="370"/>
      <c r="F5" s="313" t="s">
        <v>627</v>
      </c>
      <c r="G5" s="313" t="s">
        <v>628</v>
      </c>
      <c r="H5" s="313" t="s">
        <v>629</v>
      </c>
      <c r="I5" s="313" t="s">
        <v>630</v>
      </c>
      <c r="J5" s="313" t="s">
        <v>627</v>
      </c>
      <c r="K5" s="313" t="s">
        <v>628</v>
      </c>
      <c r="L5" s="372"/>
    </row>
    <row r="6" spans="1:12" s="147" customFormat="1" ht="15" customHeight="1">
      <c r="A6" s="56" t="s">
        <v>239</v>
      </c>
      <c r="B6" s="56"/>
      <c r="C6" s="56"/>
      <c r="D6" s="56"/>
      <c r="L6" s="250" t="s">
        <v>344</v>
      </c>
    </row>
    <row r="7" spans="1:12">
      <c r="A7" s="57" t="s">
        <v>98</v>
      </c>
      <c r="B7" s="12">
        <v>1713</v>
      </c>
      <c r="C7" s="12">
        <v>1985</v>
      </c>
      <c r="D7" s="12">
        <v>1677</v>
      </c>
      <c r="E7" s="12">
        <v>1680</v>
      </c>
      <c r="F7" s="12">
        <v>421</v>
      </c>
      <c r="G7" s="12">
        <v>411</v>
      </c>
      <c r="H7" s="12">
        <v>527</v>
      </c>
      <c r="I7" s="118">
        <v>321</v>
      </c>
      <c r="J7" s="118">
        <v>368</v>
      </c>
      <c r="K7" s="118">
        <v>346</v>
      </c>
      <c r="L7" s="254" t="s">
        <v>515</v>
      </c>
    </row>
    <row r="8" spans="1:12">
      <c r="A8" s="51" t="s">
        <v>99</v>
      </c>
      <c r="B8" s="25">
        <v>46</v>
      </c>
      <c r="C8" s="25">
        <v>32</v>
      </c>
      <c r="D8" s="25">
        <v>38</v>
      </c>
      <c r="E8" s="12">
        <v>27</v>
      </c>
      <c r="F8" s="12">
        <v>7</v>
      </c>
      <c r="G8" s="12">
        <v>8</v>
      </c>
      <c r="H8" s="12">
        <v>9</v>
      </c>
      <c r="I8" s="118">
        <v>3</v>
      </c>
      <c r="J8" s="118">
        <v>27</v>
      </c>
      <c r="K8" s="118">
        <v>27</v>
      </c>
      <c r="L8" s="254" t="s">
        <v>520</v>
      </c>
    </row>
    <row r="9" spans="1:12">
      <c r="A9" s="51" t="s">
        <v>100</v>
      </c>
      <c r="B9" s="25">
        <v>165</v>
      </c>
      <c r="C9" s="25">
        <v>225</v>
      </c>
      <c r="D9" s="25">
        <v>109</v>
      </c>
      <c r="E9" s="12">
        <v>126</v>
      </c>
      <c r="F9" s="12">
        <v>28</v>
      </c>
      <c r="G9" s="12">
        <v>28</v>
      </c>
      <c r="H9" s="12">
        <v>30</v>
      </c>
      <c r="I9" s="118">
        <v>40</v>
      </c>
      <c r="J9" s="118">
        <v>27</v>
      </c>
      <c r="K9" s="118">
        <v>28</v>
      </c>
      <c r="L9" s="254" t="s">
        <v>517</v>
      </c>
    </row>
    <row r="10" spans="1:12">
      <c r="A10" s="51" t="s">
        <v>94</v>
      </c>
      <c r="B10" s="25">
        <v>65</v>
      </c>
      <c r="C10" s="25">
        <v>65</v>
      </c>
      <c r="D10" s="25">
        <v>46</v>
      </c>
      <c r="E10" s="12">
        <v>54</v>
      </c>
      <c r="F10" s="12">
        <v>8</v>
      </c>
      <c r="G10" s="12">
        <v>17</v>
      </c>
      <c r="H10" s="12">
        <v>15</v>
      </c>
      <c r="I10" s="118">
        <v>14</v>
      </c>
      <c r="J10" s="118">
        <v>17</v>
      </c>
      <c r="K10" s="118">
        <v>17</v>
      </c>
      <c r="L10" s="254" t="s">
        <v>518</v>
      </c>
    </row>
    <row r="11" spans="1:12">
      <c r="A11" s="51" t="s">
        <v>101</v>
      </c>
      <c r="B11" s="25">
        <v>70</v>
      </c>
      <c r="C11" s="25">
        <v>52</v>
      </c>
      <c r="D11" s="25">
        <v>57</v>
      </c>
      <c r="E11" s="12">
        <v>36</v>
      </c>
      <c r="F11" s="12">
        <v>3</v>
      </c>
      <c r="G11" s="12">
        <v>6</v>
      </c>
      <c r="H11" s="12">
        <v>13</v>
      </c>
      <c r="I11" s="118">
        <v>14</v>
      </c>
      <c r="J11" s="118">
        <v>5</v>
      </c>
      <c r="K11" s="118">
        <v>5</v>
      </c>
      <c r="L11" s="254" t="s">
        <v>516</v>
      </c>
    </row>
    <row r="12" spans="1:12">
      <c r="A12" s="51" t="s">
        <v>102</v>
      </c>
      <c r="B12" s="25">
        <v>0</v>
      </c>
      <c r="C12" s="25">
        <v>0</v>
      </c>
      <c r="D12" s="25">
        <v>2</v>
      </c>
      <c r="E12" s="12">
        <v>1</v>
      </c>
      <c r="F12" s="12">
        <v>0</v>
      </c>
      <c r="G12" s="12">
        <v>0</v>
      </c>
      <c r="H12" s="12">
        <v>1</v>
      </c>
      <c r="I12" s="118">
        <v>0</v>
      </c>
      <c r="J12" s="118">
        <v>1</v>
      </c>
      <c r="K12" s="118">
        <v>1</v>
      </c>
      <c r="L12" s="254" t="s">
        <v>519</v>
      </c>
    </row>
    <row r="13" spans="1:12">
      <c r="A13" s="51" t="s">
        <v>97</v>
      </c>
      <c r="B13" s="25">
        <v>0</v>
      </c>
      <c r="C13" s="25">
        <v>8</v>
      </c>
      <c r="D13" s="25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18">
        <v>0</v>
      </c>
      <c r="K13" s="118">
        <v>0</v>
      </c>
      <c r="L13" s="254" t="s">
        <v>521</v>
      </c>
    </row>
    <row r="14" spans="1:12">
      <c r="A14" s="54" t="s">
        <v>24</v>
      </c>
      <c r="B14" s="55">
        <f t="shared" ref="B14:C14" si="0">SUM(B7:B13)</f>
        <v>2059</v>
      </c>
      <c r="C14" s="55">
        <f t="shared" si="0"/>
        <v>2367</v>
      </c>
      <c r="D14" s="55">
        <v>1929</v>
      </c>
      <c r="E14" s="55">
        <v>1924</v>
      </c>
      <c r="F14" s="55">
        <v>467</v>
      </c>
      <c r="G14" s="55">
        <v>470</v>
      </c>
      <c r="H14" s="55">
        <v>595</v>
      </c>
      <c r="I14" s="55">
        <v>392</v>
      </c>
      <c r="J14" s="55">
        <f>SUM(J7:J13)</f>
        <v>445</v>
      </c>
      <c r="K14" s="55">
        <f>SUM(K7:K13)</f>
        <v>424</v>
      </c>
      <c r="L14" s="255" t="s">
        <v>338</v>
      </c>
    </row>
    <row r="15" spans="1:12" ht="15.75" customHeight="1">
      <c r="A15" s="56" t="s">
        <v>240</v>
      </c>
      <c r="B15" s="56"/>
      <c r="C15" s="56"/>
      <c r="D15" s="56"/>
      <c r="L15" s="250" t="s">
        <v>350</v>
      </c>
    </row>
    <row r="16" spans="1:12">
      <c r="A16" s="22" t="s">
        <v>98</v>
      </c>
      <c r="B16" s="25">
        <v>829</v>
      </c>
      <c r="C16" s="25">
        <v>1045</v>
      </c>
      <c r="D16" s="25">
        <v>1570</v>
      </c>
      <c r="E16" s="25">
        <f>SUM(F16:I16)</f>
        <v>1782</v>
      </c>
      <c r="F16" s="25">
        <v>633</v>
      </c>
      <c r="G16" s="25">
        <v>330</v>
      </c>
      <c r="H16" s="25">
        <v>420</v>
      </c>
      <c r="I16" s="118">
        <v>399</v>
      </c>
      <c r="J16" s="118">
        <v>580</v>
      </c>
      <c r="K16" s="118">
        <v>474</v>
      </c>
      <c r="L16" s="254" t="s">
        <v>515</v>
      </c>
    </row>
    <row r="17" spans="1:13">
      <c r="A17" s="22" t="s">
        <v>99</v>
      </c>
      <c r="B17" s="25">
        <v>0</v>
      </c>
      <c r="C17" s="25">
        <v>60</v>
      </c>
      <c r="D17" s="25">
        <v>43</v>
      </c>
      <c r="E17" s="25">
        <f t="shared" ref="E17:E22" si="1">SUM(F17:I17)</f>
        <v>98</v>
      </c>
      <c r="F17" s="25">
        <v>15</v>
      </c>
      <c r="G17" s="25">
        <v>17</v>
      </c>
      <c r="H17" s="25">
        <v>33</v>
      </c>
      <c r="I17" s="118">
        <v>33</v>
      </c>
      <c r="J17" s="118">
        <v>39</v>
      </c>
      <c r="K17" s="118">
        <v>25</v>
      </c>
      <c r="L17" s="254" t="s">
        <v>520</v>
      </c>
    </row>
    <row r="18" spans="1:13">
      <c r="A18" s="22" t="s">
        <v>100</v>
      </c>
      <c r="B18" s="25">
        <v>19</v>
      </c>
      <c r="C18" s="25">
        <v>20</v>
      </c>
      <c r="D18" s="25">
        <v>11</v>
      </c>
      <c r="E18" s="25">
        <f t="shared" si="1"/>
        <v>58</v>
      </c>
      <c r="F18" s="25">
        <v>9</v>
      </c>
      <c r="G18" s="25">
        <v>7</v>
      </c>
      <c r="H18" s="25">
        <v>18</v>
      </c>
      <c r="I18" s="118">
        <v>24</v>
      </c>
      <c r="J18" s="118">
        <v>3</v>
      </c>
      <c r="K18" s="118">
        <v>9</v>
      </c>
      <c r="L18" s="254" t="s">
        <v>517</v>
      </c>
    </row>
    <row r="19" spans="1:13">
      <c r="A19" s="22" t="s">
        <v>94</v>
      </c>
      <c r="B19" s="25">
        <v>19</v>
      </c>
      <c r="C19" s="25">
        <v>45</v>
      </c>
      <c r="D19" s="25">
        <v>33</v>
      </c>
      <c r="E19" s="25">
        <f t="shared" si="1"/>
        <v>62</v>
      </c>
      <c r="F19" s="25">
        <v>10</v>
      </c>
      <c r="G19" s="25">
        <v>16</v>
      </c>
      <c r="H19" s="25">
        <v>14</v>
      </c>
      <c r="I19" s="118">
        <v>22</v>
      </c>
      <c r="J19" s="118">
        <v>35</v>
      </c>
      <c r="K19" s="118">
        <v>13</v>
      </c>
      <c r="L19" s="254" t="s">
        <v>518</v>
      </c>
    </row>
    <row r="20" spans="1:13">
      <c r="A20" s="22" t="s">
        <v>101</v>
      </c>
      <c r="B20" s="25">
        <v>45</v>
      </c>
      <c r="C20" s="25">
        <v>56</v>
      </c>
      <c r="D20" s="25">
        <v>47</v>
      </c>
      <c r="E20" s="25">
        <f t="shared" si="1"/>
        <v>55</v>
      </c>
      <c r="F20" s="25">
        <v>3</v>
      </c>
      <c r="G20" s="25">
        <v>24</v>
      </c>
      <c r="H20" s="25">
        <v>5</v>
      </c>
      <c r="I20" s="118">
        <v>23</v>
      </c>
      <c r="J20" s="118">
        <v>24</v>
      </c>
      <c r="K20" s="118">
        <v>10</v>
      </c>
      <c r="L20" s="254" t="s">
        <v>516</v>
      </c>
    </row>
    <row r="21" spans="1:13">
      <c r="A21" s="22" t="s">
        <v>102</v>
      </c>
      <c r="B21" s="25">
        <v>0</v>
      </c>
      <c r="C21" s="25">
        <v>0</v>
      </c>
      <c r="D21" s="25">
        <v>1</v>
      </c>
      <c r="E21" s="25">
        <f t="shared" si="1"/>
        <v>3</v>
      </c>
      <c r="F21" s="25">
        <v>0</v>
      </c>
      <c r="G21" s="25">
        <v>1</v>
      </c>
      <c r="H21" s="25">
        <v>1</v>
      </c>
      <c r="I21" s="118">
        <v>1</v>
      </c>
      <c r="J21" s="118">
        <v>0</v>
      </c>
      <c r="K21" s="118">
        <v>0</v>
      </c>
      <c r="L21" s="254" t="s">
        <v>519</v>
      </c>
    </row>
    <row r="22" spans="1:13">
      <c r="A22" s="22" t="s">
        <v>97</v>
      </c>
      <c r="B22" s="25">
        <v>0</v>
      </c>
      <c r="C22" s="25">
        <v>1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v>0</v>
      </c>
      <c r="I22" s="25">
        <v>0</v>
      </c>
      <c r="J22" s="118">
        <v>0</v>
      </c>
      <c r="K22" s="118">
        <v>0</v>
      </c>
      <c r="L22" s="254" t="s">
        <v>521</v>
      </c>
    </row>
    <row r="23" spans="1:13">
      <c r="A23" s="54" t="s">
        <v>24</v>
      </c>
      <c r="B23" s="55">
        <f t="shared" ref="B23:C23" si="2">SUM(B16:B22)</f>
        <v>912</v>
      </c>
      <c r="C23" s="55">
        <f t="shared" si="2"/>
        <v>1227</v>
      </c>
      <c r="D23" s="55">
        <v>1705</v>
      </c>
      <c r="E23" s="55">
        <f>SUM(F23:I23)</f>
        <v>2058</v>
      </c>
      <c r="F23" s="55">
        <v>670</v>
      </c>
      <c r="G23" s="55">
        <v>395</v>
      </c>
      <c r="H23" s="55">
        <v>491</v>
      </c>
      <c r="I23" s="55">
        <v>502</v>
      </c>
      <c r="J23" s="55">
        <f>SUM(J16:J22)</f>
        <v>681</v>
      </c>
      <c r="K23" s="55">
        <f>SUM(K16:K22)</f>
        <v>531</v>
      </c>
      <c r="L23" s="255" t="s">
        <v>338</v>
      </c>
    </row>
    <row r="24" spans="1:13">
      <c r="A24" s="56" t="s">
        <v>317</v>
      </c>
      <c r="B24" s="56"/>
      <c r="C24" s="56"/>
      <c r="D24" s="56"/>
      <c r="L24" s="250" t="s">
        <v>351</v>
      </c>
    </row>
    <row r="25" spans="1:13">
      <c r="A25" s="22" t="s">
        <v>98</v>
      </c>
      <c r="B25" s="25">
        <v>297</v>
      </c>
      <c r="C25" s="25">
        <v>66</v>
      </c>
      <c r="D25" s="25">
        <v>59</v>
      </c>
      <c r="E25" s="25">
        <f>SUM(F25:I25)</f>
        <v>113</v>
      </c>
      <c r="F25" s="25">
        <v>23</v>
      </c>
      <c r="G25" s="25">
        <v>40</v>
      </c>
      <c r="H25" s="25">
        <v>11</v>
      </c>
      <c r="I25" s="118">
        <v>39</v>
      </c>
      <c r="J25" s="118">
        <v>54</v>
      </c>
      <c r="K25" s="118">
        <v>22</v>
      </c>
      <c r="L25" s="254" t="s">
        <v>515</v>
      </c>
    </row>
    <row r="26" spans="1:13">
      <c r="A26" s="22" t="s">
        <v>99</v>
      </c>
      <c r="B26" s="25">
        <v>0</v>
      </c>
      <c r="C26" s="25">
        <v>5</v>
      </c>
      <c r="D26" s="25">
        <v>24</v>
      </c>
      <c r="E26" s="25">
        <f t="shared" ref="E26:E32" si="3">SUM(F26:I26)</f>
        <v>2</v>
      </c>
      <c r="F26" s="25">
        <v>0</v>
      </c>
      <c r="G26" s="25">
        <v>0</v>
      </c>
      <c r="H26" s="25">
        <v>1</v>
      </c>
      <c r="I26" s="118">
        <v>1</v>
      </c>
      <c r="J26" s="118">
        <v>0</v>
      </c>
      <c r="K26" s="118">
        <v>0</v>
      </c>
      <c r="L26" s="254" t="s">
        <v>520</v>
      </c>
    </row>
    <row r="27" spans="1:13">
      <c r="A27" s="22" t="s">
        <v>100</v>
      </c>
      <c r="B27" s="25">
        <v>7</v>
      </c>
      <c r="C27" s="25">
        <v>14</v>
      </c>
      <c r="D27" s="25">
        <v>61</v>
      </c>
      <c r="E27" s="25">
        <f t="shared" si="3"/>
        <v>10</v>
      </c>
      <c r="F27" s="25">
        <v>4</v>
      </c>
      <c r="G27" s="25">
        <v>2</v>
      </c>
      <c r="H27" s="25">
        <v>1</v>
      </c>
      <c r="I27" s="118">
        <v>3</v>
      </c>
      <c r="J27" s="118">
        <v>3</v>
      </c>
      <c r="K27" s="118">
        <v>3</v>
      </c>
      <c r="L27" s="254" t="s">
        <v>517</v>
      </c>
    </row>
    <row r="28" spans="1:13">
      <c r="A28" s="22" t="s">
        <v>94</v>
      </c>
      <c r="B28" s="25">
        <v>21</v>
      </c>
      <c r="C28" s="25">
        <v>17</v>
      </c>
      <c r="D28" s="25">
        <v>4</v>
      </c>
      <c r="E28" s="25">
        <f t="shared" si="3"/>
        <v>15</v>
      </c>
      <c r="F28" s="25">
        <v>2</v>
      </c>
      <c r="G28" s="25">
        <v>5</v>
      </c>
      <c r="H28" s="25">
        <v>4</v>
      </c>
      <c r="I28" s="118">
        <v>4</v>
      </c>
      <c r="J28" s="118">
        <v>4</v>
      </c>
      <c r="K28" s="118">
        <v>0</v>
      </c>
      <c r="L28" s="254" t="s">
        <v>518</v>
      </c>
    </row>
    <row r="29" spans="1:13">
      <c r="A29" s="22" t="s">
        <v>101</v>
      </c>
      <c r="B29" s="25">
        <v>2</v>
      </c>
      <c r="C29" s="25">
        <v>2</v>
      </c>
      <c r="D29" s="25">
        <v>6</v>
      </c>
      <c r="E29" s="25">
        <f t="shared" si="3"/>
        <v>4</v>
      </c>
      <c r="F29" s="25">
        <v>1</v>
      </c>
      <c r="G29" s="25">
        <v>1</v>
      </c>
      <c r="H29" s="25">
        <v>1</v>
      </c>
      <c r="I29" s="118">
        <v>1</v>
      </c>
      <c r="J29" s="118">
        <v>0</v>
      </c>
      <c r="K29" s="118">
        <v>3</v>
      </c>
      <c r="L29" s="254" t="s">
        <v>516</v>
      </c>
    </row>
    <row r="30" spans="1:13">
      <c r="A30" s="22" t="s">
        <v>102</v>
      </c>
      <c r="B30" s="25">
        <v>0</v>
      </c>
      <c r="C30" s="25">
        <v>0</v>
      </c>
      <c r="D30" s="25">
        <v>0</v>
      </c>
      <c r="E30" s="25">
        <f t="shared" si="3"/>
        <v>0</v>
      </c>
      <c r="F30" s="25">
        <v>0</v>
      </c>
      <c r="G30" s="25">
        <v>0</v>
      </c>
      <c r="H30" s="25">
        <v>0</v>
      </c>
      <c r="I30" s="118">
        <v>0</v>
      </c>
      <c r="J30" s="118">
        <v>0</v>
      </c>
      <c r="K30" s="118">
        <v>1</v>
      </c>
      <c r="L30" s="254" t="s">
        <v>519</v>
      </c>
    </row>
    <row r="31" spans="1:13">
      <c r="A31" s="22" t="s">
        <v>97</v>
      </c>
      <c r="B31" s="25">
        <v>0</v>
      </c>
      <c r="C31" s="25">
        <v>0</v>
      </c>
      <c r="D31" s="25">
        <v>1</v>
      </c>
      <c r="E31" s="25">
        <f t="shared" si="3"/>
        <v>0</v>
      </c>
      <c r="F31" s="25">
        <v>0</v>
      </c>
      <c r="G31" s="25">
        <v>0</v>
      </c>
      <c r="H31" s="25">
        <v>0</v>
      </c>
      <c r="I31" s="25">
        <v>0</v>
      </c>
      <c r="J31" s="118">
        <v>10</v>
      </c>
      <c r="K31" s="118">
        <v>0</v>
      </c>
      <c r="L31" s="254" t="s">
        <v>521</v>
      </c>
    </row>
    <row r="32" spans="1:13">
      <c r="A32" s="58" t="s">
        <v>24</v>
      </c>
      <c r="B32" s="59">
        <f t="shared" ref="B32:C32" si="4">SUM(B25:B31)</f>
        <v>327</v>
      </c>
      <c r="C32" s="59">
        <f t="shared" si="4"/>
        <v>104</v>
      </c>
      <c r="D32" s="59">
        <v>155</v>
      </c>
      <c r="E32" s="59">
        <f t="shared" si="3"/>
        <v>144</v>
      </c>
      <c r="F32" s="59">
        <v>30</v>
      </c>
      <c r="G32" s="59">
        <v>48</v>
      </c>
      <c r="H32" s="59">
        <v>18</v>
      </c>
      <c r="I32" s="59">
        <v>48</v>
      </c>
      <c r="J32" s="59">
        <f>SUM(J25:J31)</f>
        <v>71</v>
      </c>
      <c r="K32" s="59">
        <f>SUM(K25:K31)</f>
        <v>29</v>
      </c>
      <c r="L32" s="255" t="s">
        <v>338</v>
      </c>
      <c r="M32" s="256"/>
    </row>
    <row r="33" spans="1:14">
      <c r="A33" s="365" t="s">
        <v>309</v>
      </c>
      <c r="B33" s="365"/>
      <c r="C33" s="365"/>
      <c r="L33" s="257" t="s">
        <v>522</v>
      </c>
      <c r="M33" s="258"/>
      <c r="N33" s="258"/>
    </row>
    <row r="35" spans="1:14">
      <c r="A35" s="349" t="s">
        <v>523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</row>
    <row r="36" spans="1:14">
      <c r="A36" s="373" t="s">
        <v>701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</row>
    <row r="37" spans="1:14">
      <c r="A37" s="369" t="s">
        <v>7</v>
      </c>
      <c r="B37" s="370">
        <v>2014</v>
      </c>
      <c r="C37" s="370">
        <v>2015</v>
      </c>
      <c r="D37" s="370">
        <v>2016</v>
      </c>
      <c r="E37" s="370">
        <v>2017</v>
      </c>
      <c r="F37" s="374">
        <v>2017</v>
      </c>
      <c r="G37" s="374"/>
      <c r="H37" s="374"/>
      <c r="I37" s="374"/>
      <c r="J37" s="374">
        <v>2018</v>
      </c>
      <c r="K37" s="374"/>
      <c r="L37" s="372" t="s">
        <v>514</v>
      </c>
      <c r="M37" s="259"/>
    </row>
    <row r="38" spans="1:14" ht="25.5">
      <c r="A38" s="369"/>
      <c r="B38" s="370"/>
      <c r="C38" s="370"/>
      <c r="D38" s="370"/>
      <c r="E38" s="370"/>
      <c r="F38" s="313" t="s">
        <v>627</v>
      </c>
      <c r="G38" s="313" t="s">
        <v>628</v>
      </c>
      <c r="H38" s="313" t="s">
        <v>629</v>
      </c>
      <c r="I38" s="313" t="s">
        <v>630</v>
      </c>
      <c r="J38" s="313" t="s">
        <v>627</v>
      </c>
      <c r="K38" s="313" t="s">
        <v>628</v>
      </c>
      <c r="L38" s="372"/>
    </row>
    <row r="39" spans="1:14">
      <c r="A39" s="22" t="s">
        <v>103</v>
      </c>
      <c r="B39" s="25">
        <v>4058</v>
      </c>
      <c r="C39" s="25">
        <v>4170</v>
      </c>
      <c r="D39" s="12">
        <v>4933</v>
      </c>
      <c r="E39" s="12">
        <f>SUM(F39:I39)</f>
        <v>3144</v>
      </c>
      <c r="F39" s="12">
        <v>703</v>
      </c>
      <c r="G39" s="25">
        <v>891</v>
      </c>
      <c r="H39" s="25">
        <v>811</v>
      </c>
      <c r="I39" s="25">
        <v>739</v>
      </c>
      <c r="J39" s="25">
        <v>753</v>
      </c>
      <c r="K39" s="25">
        <v>675</v>
      </c>
      <c r="L39" s="254" t="s">
        <v>524</v>
      </c>
    </row>
    <row r="40" spans="1:14">
      <c r="A40" s="22" t="s">
        <v>104</v>
      </c>
      <c r="B40" s="25">
        <v>1216</v>
      </c>
      <c r="C40" s="25">
        <v>1820</v>
      </c>
      <c r="D40" s="12">
        <v>2143</v>
      </c>
      <c r="E40" s="12">
        <f t="shared" ref="E40:E42" si="5">SUM(F40:I40)</f>
        <v>2734</v>
      </c>
      <c r="F40" s="12">
        <v>784</v>
      </c>
      <c r="G40" s="25">
        <v>507</v>
      </c>
      <c r="H40" s="25">
        <v>723</v>
      </c>
      <c r="I40" s="25">
        <v>720</v>
      </c>
      <c r="J40" s="25">
        <v>734</v>
      </c>
      <c r="K40" s="25">
        <v>533</v>
      </c>
      <c r="L40" s="254" t="s">
        <v>525</v>
      </c>
    </row>
    <row r="41" spans="1:14">
      <c r="A41" s="22" t="s">
        <v>316</v>
      </c>
      <c r="B41" s="25">
        <v>369</v>
      </c>
      <c r="C41" s="25">
        <v>187</v>
      </c>
      <c r="D41" s="12">
        <v>565</v>
      </c>
      <c r="E41" s="12">
        <f t="shared" si="5"/>
        <v>130</v>
      </c>
      <c r="F41" s="12">
        <v>23</v>
      </c>
      <c r="G41" s="25">
        <v>40</v>
      </c>
      <c r="H41" s="25">
        <v>18</v>
      </c>
      <c r="I41" s="25">
        <v>49</v>
      </c>
      <c r="J41" s="25">
        <v>31</v>
      </c>
      <c r="K41" s="25">
        <v>156</v>
      </c>
      <c r="L41" s="254" t="s">
        <v>526</v>
      </c>
    </row>
    <row r="42" spans="1:14">
      <c r="A42" s="58" t="s">
        <v>24</v>
      </c>
      <c r="B42" s="59">
        <v>5643</v>
      </c>
      <c r="C42" s="59">
        <v>6177</v>
      </c>
      <c r="D42" s="59">
        <v>7641</v>
      </c>
      <c r="E42" s="59">
        <f t="shared" si="5"/>
        <v>6008</v>
      </c>
      <c r="F42" s="59">
        <v>1510</v>
      </c>
      <c r="G42" s="59">
        <f>SUM(G39:G41)</f>
        <v>1438</v>
      </c>
      <c r="H42" s="59">
        <f>SUM(H39:H41)</f>
        <v>1552</v>
      </c>
      <c r="I42" s="59">
        <f>SUM(I39:I41)</f>
        <v>1508</v>
      </c>
      <c r="J42" s="59">
        <f>SUM(J39:J41)</f>
        <v>1518</v>
      </c>
      <c r="K42" s="59">
        <f>SUM(K39:K41)</f>
        <v>1364</v>
      </c>
      <c r="L42" s="255" t="s">
        <v>338</v>
      </c>
    </row>
    <row r="43" spans="1:14">
      <c r="A43" s="257" t="s">
        <v>309</v>
      </c>
      <c r="B43" s="257"/>
      <c r="C43" s="257"/>
      <c r="L43" s="257" t="s">
        <v>522</v>
      </c>
    </row>
    <row r="44" spans="1:14">
      <c r="A44" s="260"/>
      <c r="B44" s="260"/>
      <c r="C44" s="260"/>
      <c r="D44" s="260"/>
      <c r="E44" s="260"/>
      <c r="F44" s="260"/>
      <c r="G44" s="260"/>
      <c r="H44" s="260"/>
      <c r="I44" s="260"/>
    </row>
  </sheetData>
  <mergeCells count="21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  <mergeCell ref="L37:L38"/>
    <mergeCell ref="A33:C33"/>
    <mergeCell ref="A35:L35"/>
    <mergeCell ref="A36:L36"/>
    <mergeCell ref="A37:A38"/>
    <mergeCell ref="B37:B38"/>
    <mergeCell ref="C37:C38"/>
    <mergeCell ref="D37:D38"/>
    <mergeCell ref="E37:E38"/>
    <mergeCell ref="F37:I37"/>
    <mergeCell ref="J37:K37"/>
  </mergeCells>
  <hyperlinks>
    <hyperlink ref="K3" location="Content!A1" display="contents"/>
  </hyperlinks>
  <pageMargins left="0.7" right="0.7" top="0.75" bottom="0.75" header="0.3" footer="0.3"/>
  <pageSetup paperSize="9" scale="7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11191</ReleaseID_D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251127-73A3-45CB-B3CC-31D94B3BEF0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cac204a3-57fb-4aea-ba50-989298fa4f73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1DFA26-089C-4CA3-A92C-ADEA09BB7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31</vt:i4>
      </vt:variant>
    </vt:vector>
  </HeadingPairs>
  <TitlesOfParts>
    <vt:vector size="61" baseType="lpstr">
      <vt:lpstr>Content</vt:lpstr>
      <vt:lpstr>1.1.1</vt:lpstr>
      <vt:lpstr>1.2.1</vt:lpstr>
      <vt:lpstr>1.2.2</vt:lpstr>
      <vt:lpstr>1.2.3</vt:lpstr>
      <vt:lpstr>1.2.4</vt:lpstr>
      <vt:lpstr>1.2.5</vt:lpstr>
      <vt:lpstr>1.3.1</vt:lpstr>
      <vt:lpstr>1.3.2 , 1.3.3</vt:lpstr>
      <vt:lpstr>1.3.4</vt:lpstr>
      <vt:lpstr>1.3.5  </vt:lpstr>
      <vt:lpstr>1.3.6 </vt:lpstr>
      <vt:lpstr>1.3.7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'1.1.1'!Print_Area</vt:lpstr>
      <vt:lpstr>'1.2.1'!Print_Area</vt:lpstr>
      <vt:lpstr>'1.2.2'!Print_Area</vt:lpstr>
      <vt:lpstr>'1.2.3'!Print_Area</vt:lpstr>
      <vt:lpstr>'1.2.4'!Print_Area</vt:lpstr>
      <vt:lpstr>'1.2.5'!Print_Area</vt:lpstr>
      <vt:lpstr>'1.3.1'!Print_Area</vt:lpstr>
      <vt:lpstr>'1.3.2 , 1.3.3'!Print_Area</vt:lpstr>
      <vt:lpstr>'1.3.4'!Print_Area</vt:lpstr>
      <vt:lpstr>'1.3.5  '!Print_Area</vt:lpstr>
      <vt:lpstr>'1.3.6 '!Print_Area</vt:lpstr>
      <vt:lpstr>'1.3.7'!Print_Area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  <vt:lpstr>'1.4.2, 1.4.6, 1.4.10'!Print_Titles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2019-05-13T06:08:22Z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