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R:\1-1اصدارات ونشرات القسم\التقارير الشهرية\التقارير الشهرية\2025\Jan 2025\"/>
    </mc:Choice>
  </mc:AlternateContent>
  <xr:revisionPtr revIDLastSave="0" documentId="13_ncr:1_{3C4B39DF-D5FF-456C-9F43-2AFEF3BBEE7E}" xr6:coauthVersionLast="47" xr6:coauthVersionMax="47" xr10:uidLastSave="{00000000-0000-0000-0000-000000000000}"/>
  <bookViews>
    <workbookView xWindow="-120" yWindow="-120" windowWidth="25440" windowHeight="15270" tabRatio="857" xr2:uid="{81DE0C46-59D6-4809-8D22-37C528AD00C7}"/>
  </bookViews>
  <sheets>
    <sheet name="Index الفهرس" sheetId="14" r:id="rId1"/>
    <sheet name="Table 1 الجدول" sheetId="29" r:id="rId2"/>
    <sheet name="Table 2 الجدول" sheetId="34" r:id="rId3"/>
    <sheet name="Table 3 الجدول" sheetId="30" r:id="rId4"/>
    <sheet name="Table 4 الجدول" sheetId="39" r:id="rId5"/>
    <sheet name="Table 5 الجدول" sheetId="32" r:id="rId6"/>
    <sheet name="Table 6 الجدول" sheetId="40" r:id="rId7"/>
    <sheet name="Table 7 الجدول" sheetId="42" r:id="rId8"/>
    <sheet name="Table 8 الجدول" sheetId="41" r:id="rId9"/>
    <sheet name="Metadata البيانات الوصفية" sheetId="17" r:id="rId10"/>
    <sheet name="Enquiries الاستفسارات " sheetId="18"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6" i="30" l="1"/>
  <c r="S38" i="30"/>
  <c r="R6" i="40"/>
  <c r="S6" i="40"/>
  <c r="R7" i="40"/>
  <c r="S7" i="40"/>
  <c r="R8" i="40"/>
  <c r="S8" i="40"/>
  <c r="R9" i="40"/>
  <c r="S9" i="40"/>
  <c r="R10" i="40"/>
  <c r="S10" i="40"/>
  <c r="R11" i="40"/>
  <c r="S11" i="40"/>
  <c r="R12" i="40"/>
  <c r="S12" i="40"/>
  <c r="R13" i="40"/>
  <c r="S13" i="40"/>
  <c r="R14" i="40"/>
  <c r="S14" i="40"/>
  <c r="R15" i="40"/>
  <c r="S15" i="40"/>
  <c r="R16" i="40"/>
  <c r="S16" i="40"/>
  <c r="R17" i="40"/>
  <c r="S17" i="40"/>
  <c r="R18" i="40"/>
  <c r="S18" i="40"/>
  <c r="R19" i="40"/>
  <c r="S19" i="40"/>
  <c r="R20" i="40"/>
  <c r="S20" i="40"/>
  <c r="R21" i="40"/>
  <c r="S21" i="40"/>
  <c r="R22" i="40"/>
  <c r="S22" i="40"/>
  <c r="R23" i="40"/>
  <c r="S23" i="40"/>
  <c r="R24" i="40"/>
  <c r="S24" i="40"/>
  <c r="R25" i="40"/>
  <c r="S25" i="40"/>
  <c r="R26" i="40"/>
  <c r="S26" i="40"/>
  <c r="R27" i="40"/>
  <c r="S27" i="40"/>
  <c r="R28" i="40"/>
  <c r="S28" i="40"/>
  <c r="R29" i="40"/>
  <c r="S29" i="40"/>
  <c r="R6" i="39"/>
  <c r="S6" i="39"/>
  <c r="R7" i="39"/>
  <c r="S7" i="39"/>
  <c r="R8" i="39"/>
  <c r="S8" i="39"/>
  <c r="R9" i="39"/>
  <c r="S9" i="39"/>
  <c r="R10" i="39"/>
  <c r="S10" i="39"/>
  <c r="R11" i="39"/>
  <c r="S11" i="39"/>
  <c r="R12" i="39"/>
  <c r="S12" i="39"/>
  <c r="R13" i="39"/>
  <c r="S13" i="39"/>
  <c r="R14" i="39"/>
  <c r="S14" i="39"/>
  <c r="R15" i="39"/>
  <c r="S15" i="39"/>
  <c r="R16" i="39"/>
  <c r="S16" i="39"/>
  <c r="R17" i="39"/>
  <c r="S17" i="39"/>
  <c r="R18" i="39"/>
  <c r="S18" i="39"/>
  <c r="R19" i="39"/>
  <c r="S19" i="39"/>
  <c r="R20" i="39"/>
  <c r="S20" i="39"/>
  <c r="R21" i="39"/>
  <c r="S21" i="39"/>
  <c r="R22" i="39"/>
  <c r="S22" i="39"/>
  <c r="R23" i="39"/>
  <c r="S23" i="39"/>
  <c r="R24" i="39"/>
  <c r="S24" i="39"/>
  <c r="R25" i="39"/>
  <c r="S25" i="39"/>
  <c r="R26" i="39"/>
  <c r="S26" i="39"/>
  <c r="R27" i="39"/>
  <c r="S27" i="39"/>
  <c r="R28" i="39"/>
  <c r="S28" i="39"/>
  <c r="R29" i="39"/>
  <c r="S29" i="39"/>
  <c r="R30" i="39"/>
  <c r="S30" i="39"/>
  <c r="R31" i="39"/>
  <c r="S31" i="39"/>
  <c r="R32" i="39"/>
  <c r="S32" i="39"/>
  <c r="R33" i="39"/>
  <c r="S33" i="39"/>
  <c r="R34" i="39"/>
  <c r="S34" i="39"/>
  <c r="R35" i="39"/>
  <c r="S35" i="39"/>
  <c r="R36" i="39"/>
  <c r="S36" i="39"/>
  <c r="R37" i="39"/>
  <c r="S37" i="39"/>
  <c r="R6" i="34"/>
  <c r="S6" i="34"/>
  <c r="R7" i="34"/>
  <c r="S7" i="34"/>
  <c r="R8" i="34"/>
  <c r="S8" i="34"/>
  <c r="R9" i="34"/>
  <c r="S9" i="34"/>
  <c r="R10" i="34"/>
  <c r="S10" i="34"/>
  <c r="R11" i="34"/>
  <c r="S11" i="34"/>
  <c r="R12" i="34"/>
  <c r="S12" i="34"/>
  <c r="R13" i="34"/>
  <c r="S13" i="34"/>
  <c r="R14" i="34"/>
  <c r="S14" i="34"/>
  <c r="R15" i="34"/>
  <c r="S15" i="34"/>
  <c r="R16" i="34"/>
  <c r="S16" i="34"/>
  <c r="R17" i="34"/>
  <c r="S17" i="34"/>
  <c r="R18" i="34"/>
  <c r="S18" i="34"/>
  <c r="R19" i="34"/>
  <c r="S19" i="34"/>
  <c r="R20" i="34"/>
  <c r="S20" i="34"/>
  <c r="R21" i="34"/>
  <c r="S21" i="34"/>
  <c r="R22" i="34"/>
  <c r="S22" i="34"/>
  <c r="R23" i="34"/>
  <c r="S23" i="34"/>
  <c r="R24" i="34"/>
  <c r="S24" i="34"/>
  <c r="R25" i="34"/>
  <c r="S25" i="34"/>
  <c r="R26" i="34"/>
  <c r="S26" i="34"/>
  <c r="R27" i="34"/>
  <c r="S27" i="34"/>
  <c r="R28" i="34"/>
  <c r="S28" i="34"/>
  <c r="R29" i="34"/>
  <c r="S29" i="34"/>
  <c r="R30" i="34"/>
  <c r="S30" i="34"/>
  <c r="R31" i="34"/>
  <c r="S31" i="34"/>
  <c r="R32" i="34"/>
  <c r="S32" i="34"/>
  <c r="R33" i="34"/>
  <c r="S33" i="34"/>
  <c r="R34" i="34"/>
  <c r="S34" i="34"/>
  <c r="R35" i="34"/>
  <c r="S35" i="34"/>
  <c r="R36" i="34"/>
  <c r="S36" i="34"/>
  <c r="R37" i="34"/>
  <c r="S37" i="34"/>
  <c r="R38" i="34"/>
  <c r="S38" i="34"/>
  <c r="R39" i="34"/>
  <c r="S39" i="34"/>
  <c r="R40" i="34"/>
  <c r="S40" i="34"/>
  <c r="R41" i="34"/>
  <c r="S41" i="34"/>
  <c r="R42" i="34"/>
  <c r="S42" i="34"/>
  <c r="R43" i="34"/>
  <c r="S43" i="34"/>
  <c r="R44" i="34"/>
  <c r="S44" i="34"/>
  <c r="R45" i="34"/>
  <c r="S45" i="34"/>
  <c r="R46" i="34"/>
  <c r="S46" i="34"/>
  <c r="R47" i="34"/>
  <c r="S47" i="34"/>
  <c r="R48" i="34"/>
  <c r="S48" i="34"/>
  <c r="R49" i="34"/>
  <c r="S49" i="34"/>
  <c r="R25" i="42" l="1"/>
  <c r="R24" i="42"/>
  <c r="S25" i="32"/>
  <c r="S26" i="32"/>
  <c r="S27" i="32"/>
  <c r="S28" i="32"/>
  <c r="S29" i="32"/>
  <c r="S18" i="32"/>
  <c r="S12" i="32"/>
  <c r="S6" i="32"/>
  <c r="S31" i="30"/>
  <c r="S30" i="30"/>
  <c r="S32" i="30"/>
  <c r="S33" i="30"/>
  <c r="S34" i="30"/>
  <c r="S35" i="30"/>
  <c r="S36" i="30"/>
  <c r="S37" i="30"/>
  <c r="R30" i="30"/>
  <c r="S22" i="30"/>
  <c r="S24" i="30"/>
  <c r="S14" i="30"/>
  <c r="S6" i="30"/>
  <c r="G7" i="34"/>
  <c r="S39" i="29"/>
  <c r="S40" i="29"/>
  <c r="S41" i="29"/>
  <c r="S42" i="29"/>
  <c r="S43" i="29"/>
  <c r="S44" i="29"/>
  <c r="S45" i="29"/>
  <c r="S46" i="29"/>
  <c r="S47" i="29"/>
  <c r="S48" i="29"/>
  <c r="S49" i="29"/>
  <c r="S28" i="29"/>
  <c r="S36" i="29"/>
  <c r="S17" i="29"/>
  <c r="S6" i="29"/>
  <c r="E27" i="40"/>
  <c r="E13" i="40"/>
  <c r="Q29" i="40"/>
  <c r="P29" i="40"/>
  <c r="O29" i="40"/>
  <c r="N29" i="40"/>
  <c r="M29" i="40"/>
  <c r="L29" i="40"/>
  <c r="K29" i="40"/>
  <c r="J29" i="40"/>
  <c r="I29" i="40"/>
  <c r="H29" i="40"/>
  <c r="G29" i="40"/>
  <c r="F29" i="40"/>
  <c r="E29" i="40"/>
  <c r="Q28" i="40"/>
  <c r="P28" i="40"/>
  <c r="O28" i="40"/>
  <c r="N28" i="40"/>
  <c r="M28" i="40"/>
  <c r="L28" i="40"/>
  <c r="K28" i="40"/>
  <c r="J28" i="40"/>
  <c r="I28" i="40"/>
  <c r="H28" i="40"/>
  <c r="G28" i="40"/>
  <c r="F28" i="40"/>
  <c r="E28" i="40"/>
  <c r="Q27" i="40"/>
  <c r="P27" i="40"/>
  <c r="O27" i="40"/>
  <c r="N27" i="40"/>
  <c r="M27" i="40"/>
  <c r="L27" i="40"/>
  <c r="K27" i="40"/>
  <c r="J27" i="40"/>
  <c r="I27" i="40"/>
  <c r="H27" i="40"/>
  <c r="G27" i="40"/>
  <c r="F27" i="40"/>
  <c r="Q26" i="40"/>
  <c r="P26" i="40"/>
  <c r="O26" i="40"/>
  <c r="N26" i="40"/>
  <c r="M26" i="40"/>
  <c r="L26" i="40"/>
  <c r="K26" i="40"/>
  <c r="J26" i="40"/>
  <c r="I26" i="40"/>
  <c r="H26" i="40"/>
  <c r="G26" i="40"/>
  <c r="F26" i="40"/>
  <c r="E26" i="40"/>
  <c r="Q25" i="40"/>
  <c r="P25" i="40"/>
  <c r="O25" i="40"/>
  <c r="N25" i="40"/>
  <c r="M25" i="40"/>
  <c r="L25" i="40"/>
  <c r="K25" i="40"/>
  <c r="J25" i="40"/>
  <c r="I25" i="40"/>
  <c r="H25" i="40"/>
  <c r="G25" i="40"/>
  <c r="F25" i="40"/>
  <c r="E25" i="40"/>
  <c r="Q24" i="40"/>
  <c r="P24" i="40"/>
  <c r="O24" i="40"/>
  <c r="N24" i="40"/>
  <c r="M24" i="40"/>
  <c r="L24" i="40"/>
  <c r="K24" i="40"/>
  <c r="J24" i="40"/>
  <c r="I24" i="40"/>
  <c r="H24" i="40"/>
  <c r="G24" i="40"/>
  <c r="F24" i="40"/>
  <c r="E24" i="40"/>
  <c r="Q23" i="40"/>
  <c r="P23" i="40"/>
  <c r="O23" i="40"/>
  <c r="N23" i="40"/>
  <c r="M23" i="40"/>
  <c r="L23" i="40"/>
  <c r="K23" i="40"/>
  <c r="J23" i="40"/>
  <c r="I23" i="40"/>
  <c r="H23" i="40"/>
  <c r="G23" i="40"/>
  <c r="F23" i="40"/>
  <c r="E23" i="40"/>
  <c r="Q22" i="40"/>
  <c r="P22" i="40"/>
  <c r="O22" i="40"/>
  <c r="N22" i="40"/>
  <c r="M22" i="40"/>
  <c r="L22" i="40"/>
  <c r="K22" i="40"/>
  <c r="J22" i="40"/>
  <c r="I22" i="40"/>
  <c r="H22" i="40"/>
  <c r="G22" i="40"/>
  <c r="F22" i="40"/>
  <c r="E22" i="40"/>
  <c r="Q21" i="40"/>
  <c r="P21" i="40"/>
  <c r="O21" i="40"/>
  <c r="N21" i="40"/>
  <c r="M21" i="40"/>
  <c r="L21" i="40"/>
  <c r="K21" i="40"/>
  <c r="J21" i="40"/>
  <c r="I21" i="40"/>
  <c r="H21" i="40"/>
  <c r="G21" i="40"/>
  <c r="F21" i="40"/>
  <c r="E21" i="40"/>
  <c r="Q20" i="40"/>
  <c r="P20" i="40"/>
  <c r="O20" i="40"/>
  <c r="N20" i="40"/>
  <c r="M20" i="40"/>
  <c r="L20" i="40"/>
  <c r="K20" i="40"/>
  <c r="J20" i="40"/>
  <c r="I20" i="40"/>
  <c r="H20" i="40"/>
  <c r="G20" i="40"/>
  <c r="F20" i="40"/>
  <c r="E20" i="40"/>
  <c r="Q19" i="40"/>
  <c r="P19" i="40"/>
  <c r="O19" i="40"/>
  <c r="N19" i="40"/>
  <c r="M19" i="40"/>
  <c r="L19" i="40"/>
  <c r="K19" i="40"/>
  <c r="J19" i="40"/>
  <c r="I19" i="40"/>
  <c r="H19" i="40"/>
  <c r="G19" i="40"/>
  <c r="F19" i="40"/>
  <c r="E19" i="40"/>
  <c r="Q18" i="40"/>
  <c r="P18" i="40"/>
  <c r="O18" i="40"/>
  <c r="N18" i="40"/>
  <c r="M18" i="40"/>
  <c r="L18" i="40"/>
  <c r="K18" i="40"/>
  <c r="J18" i="40"/>
  <c r="I18" i="40"/>
  <c r="H18" i="40"/>
  <c r="G18" i="40"/>
  <c r="F18" i="40"/>
  <c r="E18" i="40"/>
  <c r="Q17" i="40"/>
  <c r="P17" i="40"/>
  <c r="O17" i="40"/>
  <c r="N17" i="40"/>
  <c r="M17" i="40"/>
  <c r="L17" i="40"/>
  <c r="K17" i="40"/>
  <c r="J17" i="40"/>
  <c r="I17" i="40"/>
  <c r="H17" i="40"/>
  <c r="G17" i="40"/>
  <c r="F17" i="40"/>
  <c r="E17" i="40"/>
  <c r="Q16" i="40"/>
  <c r="P16" i="40"/>
  <c r="O16" i="40"/>
  <c r="N16" i="40"/>
  <c r="M16" i="40"/>
  <c r="L16" i="40"/>
  <c r="K16" i="40"/>
  <c r="J16" i="40"/>
  <c r="I16" i="40"/>
  <c r="H16" i="40"/>
  <c r="G16" i="40"/>
  <c r="F16" i="40"/>
  <c r="E16" i="40"/>
  <c r="Q15" i="40"/>
  <c r="P15" i="40"/>
  <c r="O15" i="40"/>
  <c r="N15" i="40"/>
  <c r="M15" i="40"/>
  <c r="L15" i="40"/>
  <c r="K15" i="40"/>
  <c r="J15" i="40"/>
  <c r="I15" i="40"/>
  <c r="H15" i="40"/>
  <c r="G15" i="40"/>
  <c r="F15" i="40"/>
  <c r="E15" i="40"/>
  <c r="Q14" i="40"/>
  <c r="P14" i="40"/>
  <c r="O14" i="40"/>
  <c r="N14" i="40"/>
  <c r="M14" i="40"/>
  <c r="L14" i="40"/>
  <c r="K14" i="40"/>
  <c r="J14" i="40"/>
  <c r="I14" i="40"/>
  <c r="H14" i="40"/>
  <c r="G14" i="40"/>
  <c r="F14" i="40"/>
  <c r="E14" i="40"/>
  <c r="Q13" i="40"/>
  <c r="P13" i="40"/>
  <c r="O13" i="40"/>
  <c r="N13" i="40"/>
  <c r="M13" i="40"/>
  <c r="L13" i="40"/>
  <c r="K13" i="40"/>
  <c r="J13" i="40"/>
  <c r="I13" i="40"/>
  <c r="H13" i="40"/>
  <c r="G13" i="40"/>
  <c r="F13" i="40"/>
  <c r="Q12" i="40"/>
  <c r="P12" i="40"/>
  <c r="O12" i="40"/>
  <c r="N12" i="40"/>
  <c r="M12" i="40"/>
  <c r="L12" i="40"/>
  <c r="K12" i="40"/>
  <c r="J12" i="40"/>
  <c r="I12" i="40"/>
  <c r="H12" i="40"/>
  <c r="G12" i="40"/>
  <c r="F12" i="40"/>
  <c r="E12" i="40"/>
  <c r="Q11" i="40"/>
  <c r="P11" i="40"/>
  <c r="O11" i="40"/>
  <c r="N11" i="40"/>
  <c r="M11" i="40"/>
  <c r="L11" i="40"/>
  <c r="K11" i="40"/>
  <c r="J11" i="40"/>
  <c r="I11" i="40"/>
  <c r="H11" i="40"/>
  <c r="G11" i="40"/>
  <c r="F11" i="40"/>
  <c r="E11" i="40"/>
  <c r="Q10" i="40"/>
  <c r="P10" i="40"/>
  <c r="O10" i="40"/>
  <c r="N10" i="40"/>
  <c r="M10" i="40"/>
  <c r="L10" i="40"/>
  <c r="K10" i="40"/>
  <c r="J10" i="40"/>
  <c r="I10" i="40"/>
  <c r="H10" i="40"/>
  <c r="G10" i="40"/>
  <c r="F10" i="40"/>
  <c r="E10" i="40"/>
  <c r="Q9" i="40"/>
  <c r="P9" i="40"/>
  <c r="O9" i="40"/>
  <c r="N9" i="40"/>
  <c r="M9" i="40"/>
  <c r="L9" i="40"/>
  <c r="K9" i="40"/>
  <c r="J9" i="40"/>
  <c r="I9" i="40"/>
  <c r="H9" i="40"/>
  <c r="G9" i="40"/>
  <c r="F9" i="40"/>
  <c r="E9" i="40"/>
  <c r="Q8" i="40"/>
  <c r="P8" i="40"/>
  <c r="O8" i="40"/>
  <c r="N8" i="40"/>
  <c r="M8" i="40"/>
  <c r="L8" i="40"/>
  <c r="K8" i="40"/>
  <c r="J8" i="40"/>
  <c r="I8" i="40"/>
  <c r="H8" i="40"/>
  <c r="G8" i="40"/>
  <c r="F8" i="40"/>
  <c r="E8" i="40"/>
  <c r="Q7" i="40"/>
  <c r="P7" i="40"/>
  <c r="O7" i="40"/>
  <c r="N7" i="40"/>
  <c r="M7" i="40"/>
  <c r="L7" i="40"/>
  <c r="K7" i="40"/>
  <c r="J7" i="40"/>
  <c r="I7" i="40"/>
  <c r="H7" i="40"/>
  <c r="G7" i="40"/>
  <c r="F7" i="40"/>
  <c r="E7" i="40"/>
  <c r="Q6" i="40"/>
  <c r="P6" i="40"/>
  <c r="O6" i="40"/>
  <c r="N6" i="40"/>
  <c r="M6" i="40"/>
  <c r="L6" i="40"/>
  <c r="K6" i="40"/>
  <c r="J6" i="40"/>
  <c r="I6" i="40"/>
  <c r="H6" i="40"/>
  <c r="G6" i="40"/>
  <c r="F6" i="40"/>
  <c r="E6" i="40"/>
  <c r="Q37" i="39"/>
  <c r="P37" i="39"/>
  <c r="O37" i="39"/>
  <c r="N37" i="39"/>
  <c r="M37" i="39"/>
  <c r="L37" i="39"/>
  <c r="K37" i="39"/>
  <c r="J37" i="39"/>
  <c r="I37" i="39"/>
  <c r="H37" i="39"/>
  <c r="G37" i="39"/>
  <c r="F37" i="39"/>
  <c r="E37" i="39"/>
  <c r="Q36" i="39"/>
  <c r="P36" i="39"/>
  <c r="O36" i="39"/>
  <c r="N36" i="39"/>
  <c r="M36" i="39"/>
  <c r="L36" i="39"/>
  <c r="K36" i="39"/>
  <c r="J36" i="39"/>
  <c r="I36" i="39"/>
  <c r="H36" i="39"/>
  <c r="G36" i="39"/>
  <c r="F36" i="39"/>
  <c r="E36" i="39"/>
  <c r="Q35" i="39"/>
  <c r="P35" i="39"/>
  <c r="O35" i="39"/>
  <c r="N35" i="39"/>
  <c r="M35" i="39"/>
  <c r="L35" i="39"/>
  <c r="K35" i="39"/>
  <c r="J35" i="39"/>
  <c r="I35" i="39"/>
  <c r="H35" i="39"/>
  <c r="G35" i="39"/>
  <c r="F35" i="39"/>
  <c r="E35" i="39"/>
  <c r="Q34" i="39"/>
  <c r="P34" i="39"/>
  <c r="O34" i="39"/>
  <c r="N34" i="39"/>
  <c r="M34" i="39"/>
  <c r="L34" i="39"/>
  <c r="K34" i="39"/>
  <c r="J34" i="39"/>
  <c r="I34" i="39"/>
  <c r="H34" i="39"/>
  <c r="G34" i="39"/>
  <c r="F34" i="39"/>
  <c r="E34" i="39"/>
  <c r="Q33" i="39"/>
  <c r="P33" i="39"/>
  <c r="O33" i="39"/>
  <c r="N33" i="39"/>
  <c r="M33" i="39"/>
  <c r="L33" i="39"/>
  <c r="K33" i="39"/>
  <c r="J33" i="39"/>
  <c r="I33" i="39"/>
  <c r="H33" i="39"/>
  <c r="G33" i="39"/>
  <c r="F33" i="39"/>
  <c r="E33" i="39"/>
  <c r="Q32" i="39"/>
  <c r="P32" i="39"/>
  <c r="O32" i="39"/>
  <c r="N32" i="39"/>
  <c r="M32" i="39"/>
  <c r="L32" i="39"/>
  <c r="K32" i="39"/>
  <c r="J32" i="39"/>
  <c r="I32" i="39"/>
  <c r="H32" i="39"/>
  <c r="G32" i="39"/>
  <c r="F32" i="39"/>
  <c r="E32" i="39"/>
  <c r="Q31" i="39"/>
  <c r="P31" i="39"/>
  <c r="O31" i="39"/>
  <c r="N31" i="39"/>
  <c r="M31" i="39"/>
  <c r="L31" i="39"/>
  <c r="K31" i="39"/>
  <c r="J31" i="39"/>
  <c r="I31" i="39"/>
  <c r="H31" i="39"/>
  <c r="G31" i="39"/>
  <c r="F31" i="39"/>
  <c r="E31" i="39"/>
  <c r="Q30" i="39"/>
  <c r="P30" i="39"/>
  <c r="O30" i="39"/>
  <c r="N30" i="39"/>
  <c r="M30" i="39"/>
  <c r="L30" i="39"/>
  <c r="K30" i="39"/>
  <c r="J30" i="39"/>
  <c r="I30" i="39"/>
  <c r="H30" i="39"/>
  <c r="G30" i="39"/>
  <c r="F30" i="39"/>
  <c r="E30" i="39"/>
  <c r="Q29" i="39"/>
  <c r="P29" i="39"/>
  <c r="O29" i="39"/>
  <c r="N29" i="39"/>
  <c r="M29" i="39"/>
  <c r="L29" i="39"/>
  <c r="K29" i="39"/>
  <c r="J29" i="39"/>
  <c r="I29" i="39"/>
  <c r="H29" i="39"/>
  <c r="G29" i="39"/>
  <c r="F29" i="39"/>
  <c r="E29" i="39"/>
  <c r="Q28" i="39"/>
  <c r="P28" i="39"/>
  <c r="O28" i="39"/>
  <c r="N28" i="39"/>
  <c r="M28" i="39"/>
  <c r="L28" i="39"/>
  <c r="K28" i="39"/>
  <c r="J28" i="39"/>
  <c r="I28" i="39"/>
  <c r="H28" i="39"/>
  <c r="G28" i="39"/>
  <c r="F28" i="39"/>
  <c r="E28" i="39"/>
  <c r="Q27" i="39"/>
  <c r="P27" i="39"/>
  <c r="O27" i="39"/>
  <c r="N27" i="39"/>
  <c r="M27" i="39"/>
  <c r="L27" i="39"/>
  <c r="K27" i="39"/>
  <c r="J27" i="39"/>
  <c r="I27" i="39"/>
  <c r="H27" i="39"/>
  <c r="G27" i="39"/>
  <c r="F27" i="39"/>
  <c r="E27" i="39"/>
  <c r="Q26" i="39"/>
  <c r="P26" i="39"/>
  <c r="O26" i="39"/>
  <c r="N26" i="39"/>
  <c r="M26" i="39"/>
  <c r="L26" i="39"/>
  <c r="K26" i="39"/>
  <c r="J26" i="39"/>
  <c r="I26" i="39"/>
  <c r="H26" i="39"/>
  <c r="G26" i="39"/>
  <c r="F26" i="39"/>
  <c r="E26" i="39"/>
  <c r="Q25" i="39"/>
  <c r="P25" i="39"/>
  <c r="O25" i="39"/>
  <c r="N25" i="39"/>
  <c r="M25" i="39"/>
  <c r="L25" i="39"/>
  <c r="K25" i="39"/>
  <c r="J25" i="39"/>
  <c r="I25" i="39"/>
  <c r="H25" i="39"/>
  <c r="G25" i="39"/>
  <c r="F25" i="39"/>
  <c r="E25" i="39"/>
  <c r="Q24" i="39"/>
  <c r="P24" i="39"/>
  <c r="O24" i="39"/>
  <c r="N24" i="39"/>
  <c r="M24" i="39"/>
  <c r="L24" i="39"/>
  <c r="K24" i="39"/>
  <c r="J24" i="39"/>
  <c r="I24" i="39"/>
  <c r="H24" i="39"/>
  <c r="G24" i="39"/>
  <c r="F24" i="39"/>
  <c r="E24" i="39"/>
  <c r="Q23" i="39"/>
  <c r="P23" i="39"/>
  <c r="O23" i="39"/>
  <c r="N23" i="39"/>
  <c r="M23" i="39"/>
  <c r="L23" i="39"/>
  <c r="K23" i="39"/>
  <c r="J23" i="39"/>
  <c r="I23" i="39"/>
  <c r="H23" i="39"/>
  <c r="G23" i="39"/>
  <c r="F23" i="39"/>
  <c r="E23" i="39"/>
  <c r="Q22" i="39"/>
  <c r="P22" i="39"/>
  <c r="O22" i="39"/>
  <c r="N22" i="39"/>
  <c r="M22" i="39"/>
  <c r="L22" i="39"/>
  <c r="K22" i="39"/>
  <c r="J22" i="39"/>
  <c r="I22" i="39"/>
  <c r="H22" i="39"/>
  <c r="G22" i="39"/>
  <c r="F22" i="39"/>
  <c r="E22" i="39"/>
  <c r="Q21" i="39"/>
  <c r="P21" i="39"/>
  <c r="O21" i="39"/>
  <c r="N21" i="39"/>
  <c r="M21" i="39"/>
  <c r="L21" i="39"/>
  <c r="K21" i="39"/>
  <c r="J21" i="39"/>
  <c r="I21" i="39"/>
  <c r="H21" i="39"/>
  <c r="G21" i="39"/>
  <c r="F21" i="39"/>
  <c r="E21" i="39"/>
  <c r="Q20" i="39"/>
  <c r="P20" i="39"/>
  <c r="O20" i="39"/>
  <c r="N20" i="39"/>
  <c r="M20" i="39"/>
  <c r="L20" i="39"/>
  <c r="K20" i="39"/>
  <c r="J20" i="39"/>
  <c r="I20" i="39"/>
  <c r="H20" i="39"/>
  <c r="G20" i="39"/>
  <c r="F20" i="39"/>
  <c r="E20" i="39"/>
  <c r="Q19" i="39"/>
  <c r="P19" i="39"/>
  <c r="O19" i="39"/>
  <c r="N19" i="39"/>
  <c r="M19" i="39"/>
  <c r="L19" i="39"/>
  <c r="K19" i="39"/>
  <c r="J19" i="39"/>
  <c r="I19" i="39"/>
  <c r="H19" i="39"/>
  <c r="G19" i="39"/>
  <c r="F19" i="39"/>
  <c r="E19" i="39"/>
  <c r="Q18" i="39"/>
  <c r="P18" i="39"/>
  <c r="O18" i="39"/>
  <c r="N18" i="39"/>
  <c r="M18" i="39"/>
  <c r="L18" i="39"/>
  <c r="K18" i="39"/>
  <c r="J18" i="39"/>
  <c r="I18" i="39"/>
  <c r="H18" i="39"/>
  <c r="G18" i="39"/>
  <c r="F18" i="39"/>
  <c r="E18" i="39"/>
  <c r="Q17" i="39"/>
  <c r="P17" i="39"/>
  <c r="O17" i="39"/>
  <c r="N17" i="39"/>
  <c r="M17" i="39"/>
  <c r="L17" i="39"/>
  <c r="K17" i="39"/>
  <c r="J17" i="39"/>
  <c r="I17" i="39"/>
  <c r="H17" i="39"/>
  <c r="G17" i="39"/>
  <c r="F17" i="39"/>
  <c r="E17" i="39"/>
  <c r="Q16" i="39"/>
  <c r="P16" i="39"/>
  <c r="O16" i="39"/>
  <c r="N16" i="39"/>
  <c r="M16" i="39"/>
  <c r="L16" i="39"/>
  <c r="K16" i="39"/>
  <c r="J16" i="39"/>
  <c r="I16" i="39"/>
  <c r="H16" i="39"/>
  <c r="G16" i="39"/>
  <c r="F16" i="39"/>
  <c r="E16" i="39"/>
  <c r="Q15" i="39"/>
  <c r="P15" i="39"/>
  <c r="O15" i="39"/>
  <c r="N15" i="39"/>
  <c r="M15" i="39"/>
  <c r="L15" i="39"/>
  <c r="K15" i="39"/>
  <c r="J15" i="39"/>
  <c r="I15" i="39"/>
  <c r="H15" i="39"/>
  <c r="G15" i="39"/>
  <c r="F15" i="39"/>
  <c r="E15" i="39"/>
  <c r="Q14" i="39"/>
  <c r="P14" i="39"/>
  <c r="O14" i="39"/>
  <c r="N14" i="39"/>
  <c r="M14" i="39"/>
  <c r="L14" i="39"/>
  <c r="K14" i="39"/>
  <c r="J14" i="39"/>
  <c r="I14" i="39"/>
  <c r="H14" i="39"/>
  <c r="G14" i="39"/>
  <c r="F14" i="39"/>
  <c r="E14" i="39"/>
  <c r="Q13" i="39"/>
  <c r="P13" i="39"/>
  <c r="O13" i="39"/>
  <c r="N13" i="39"/>
  <c r="M13" i="39"/>
  <c r="L13" i="39"/>
  <c r="K13" i="39"/>
  <c r="J13" i="39"/>
  <c r="I13" i="39"/>
  <c r="H13" i="39"/>
  <c r="G13" i="39"/>
  <c r="F13" i="39"/>
  <c r="E13" i="39"/>
  <c r="Q12" i="39"/>
  <c r="P12" i="39"/>
  <c r="O12" i="39"/>
  <c r="N12" i="39"/>
  <c r="M12" i="39"/>
  <c r="L12" i="39"/>
  <c r="K12" i="39"/>
  <c r="J12" i="39"/>
  <c r="I12" i="39"/>
  <c r="H12" i="39"/>
  <c r="G12" i="39"/>
  <c r="F12" i="39"/>
  <c r="E12" i="39"/>
  <c r="Q11" i="39"/>
  <c r="P11" i="39"/>
  <c r="O11" i="39"/>
  <c r="N11" i="39"/>
  <c r="M11" i="39"/>
  <c r="L11" i="39"/>
  <c r="K11" i="39"/>
  <c r="J11" i="39"/>
  <c r="I11" i="39"/>
  <c r="H11" i="39"/>
  <c r="G11" i="39"/>
  <c r="F11" i="39"/>
  <c r="E11" i="39"/>
  <c r="Q10" i="39"/>
  <c r="P10" i="39"/>
  <c r="O10" i="39"/>
  <c r="N10" i="39"/>
  <c r="M10" i="39"/>
  <c r="L10" i="39"/>
  <c r="K10" i="39"/>
  <c r="J10" i="39"/>
  <c r="I10" i="39"/>
  <c r="H10" i="39"/>
  <c r="G10" i="39"/>
  <c r="F10" i="39"/>
  <c r="E10" i="39"/>
  <c r="Q9" i="39"/>
  <c r="P9" i="39"/>
  <c r="O9" i="39"/>
  <c r="N9" i="39"/>
  <c r="M9" i="39"/>
  <c r="L9" i="39"/>
  <c r="K9" i="39"/>
  <c r="J9" i="39"/>
  <c r="I9" i="39"/>
  <c r="H9" i="39"/>
  <c r="G9" i="39"/>
  <c r="F9" i="39"/>
  <c r="E9" i="39"/>
  <c r="Q8" i="39"/>
  <c r="P8" i="39"/>
  <c r="O8" i="39"/>
  <c r="N8" i="39"/>
  <c r="M8" i="39"/>
  <c r="L8" i="39"/>
  <c r="K8" i="39"/>
  <c r="J8" i="39"/>
  <c r="I8" i="39"/>
  <c r="H8" i="39"/>
  <c r="G8" i="39"/>
  <c r="F8" i="39"/>
  <c r="E8" i="39"/>
  <c r="Q7" i="39"/>
  <c r="P7" i="39"/>
  <c r="O7" i="39"/>
  <c r="N7" i="39"/>
  <c r="M7" i="39"/>
  <c r="L7" i="39"/>
  <c r="K7" i="39"/>
  <c r="J7" i="39"/>
  <c r="I7" i="39"/>
  <c r="H7" i="39"/>
  <c r="G7" i="39"/>
  <c r="F7" i="39"/>
  <c r="E7" i="39"/>
  <c r="Q6" i="39"/>
  <c r="P6" i="39"/>
  <c r="O6" i="39"/>
  <c r="N6" i="39"/>
  <c r="M6" i="39"/>
  <c r="L6" i="39"/>
  <c r="K6" i="39"/>
  <c r="J6" i="39"/>
  <c r="I6" i="39"/>
  <c r="H6" i="39"/>
  <c r="G6" i="39"/>
  <c r="F6" i="39"/>
  <c r="E6" i="39"/>
  <c r="Q49" i="34"/>
  <c r="P49" i="34"/>
  <c r="O49" i="34"/>
  <c r="N49" i="34"/>
  <c r="M49" i="34"/>
  <c r="L49" i="34"/>
  <c r="K49" i="34"/>
  <c r="J49" i="34"/>
  <c r="I49" i="34"/>
  <c r="H49" i="34"/>
  <c r="G49" i="34"/>
  <c r="F49" i="34"/>
  <c r="E49" i="34"/>
  <c r="Q48" i="34"/>
  <c r="P48" i="34"/>
  <c r="O48" i="34"/>
  <c r="N48" i="34"/>
  <c r="M48" i="34"/>
  <c r="L48" i="34"/>
  <c r="K48" i="34"/>
  <c r="J48" i="34"/>
  <c r="I48" i="34"/>
  <c r="H48" i="34"/>
  <c r="G48" i="34"/>
  <c r="F48" i="34"/>
  <c r="E48" i="34"/>
  <c r="Q47" i="34"/>
  <c r="P47" i="34"/>
  <c r="O47" i="34"/>
  <c r="N47" i="34"/>
  <c r="M47" i="34"/>
  <c r="L47" i="34"/>
  <c r="K47" i="34"/>
  <c r="J47" i="34"/>
  <c r="I47" i="34"/>
  <c r="H47" i="34"/>
  <c r="G47" i="34"/>
  <c r="F47" i="34"/>
  <c r="E47" i="34"/>
  <c r="Q46" i="34"/>
  <c r="P46" i="34"/>
  <c r="O46" i="34"/>
  <c r="N46" i="34"/>
  <c r="M46" i="34"/>
  <c r="L46" i="34"/>
  <c r="K46" i="34"/>
  <c r="J46" i="34"/>
  <c r="I46" i="34"/>
  <c r="H46" i="34"/>
  <c r="G46" i="34"/>
  <c r="F46" i="34"/>
  <c r="E46" i="34"/>
  <c r="Q45" i="34"/>
  <c r="P45" i="34"/>
  <c r="O45" i="34"/>
  <c r="N45" i="34"/>
  <c r="M45" i="34"/>
  <c r="L45" i="34"/>
  <c r="K45" i="34"/>
  <c r="J45" i="34"/>
  <c r="I45" i="34"/>
  <c r="H45" i="34"/>
  <c r="G45" i="34"/>
  <c r="F45" i="34"/>
  <c r="E45" i="34"/>
  <c r="Q44" i="34"/>
  <c r="P44" i="34"/>
  <c r="O44" i="34"/>
  <c r="N44" i="34"/>
  <c r="M44" i="34"/>
  <c r="L44" i="34"/>
  <c r="K44" i="34"/>
  <c r="J44" i="34"/>
  <c r="I44" i="34"/>
  <c r="H44" i="34"/>
  <c r="G44" i="34"/>
  <c r="F44" i="34"/>
  <c r="E44" i="34"/>
  <c r="Q43" i="34"/>
  <c r="P43" i="34"/>
  <c r="O43" i="34"/>
  <c r="N43" i="34"/>
  <c r="M43" i="34"/>
  <c r="L43" i="34"/>
  <c r="K43" i="34"/>
  <c r="J43" i="34"/>
  <c r="I43" i="34"/>
  <c r="H43" i="34"/>
  <c r="G43" i="34"/>
  <c r="F43" i="34"/>
  <c r="E43" i="34"/>
  <c r="Q42" i="34"/>
  <c r="P42" i="34"/>
  <c r="O42" i="34"/>
  <c r="N42" i="34"/>
  <c r="M42" i="34"/>
  <c r="L42" i="34"/>
  <c r="K42" i="34"/>
  <c r="J42" i="34"/>
  <c r="I42" i="34"/>
  <c r="H42" i="34"/>
  <c r="G42" i="34"/>
  <c r="F42" i="34"/>
  <c r="E42" i="34"/>
  <c r="Q41" i="34"/>
  <c r="P41" i="34"/>
  <c r="O41" i="34"/>
  <c r="N41" i="34"/>
  <c r="M41" i="34"/>
  <c r="L41" i="34"/>
  <c r="K41" i="34"/>
  <c r="J41" i="34"/>
  <c r="I41" i="34"/>
  <c r="H41" i="34"/>
  <c r="G41" i="34"/>
  <c r="F41" i="34"/>
  <c r="E41" i="34"/>
  <c r="Q40" i="34"/>
  <c r="P40" i="34"/>
  <c r="O40" i="34"/>
  <c r="N40" i="34"/>
  <c r="M40" i="34"/>
  <c r="L40" i="34"/>
  <c r="K40" i="34"/>
  <c r="J40" i="34"/>
  <c r="I40" i="34"/>
  <c r="H40" i="34"/>
  <c r="G40" i="34"/>
  <c r="F40" i="34"/>
  <c r="E40" i="34"/>
  <c r="Q39" i="34"/>
  <c r="P39" i="34"/>
  <c r="O39" i="34"/>
  <c r="N39" i="34"/>
  <c r="M39" i="34"/>
  <c r="L39" i="34"/>
  <c r="K39" i="34"/>
  <c r="J39" i="34"/>
  <c r="I39" i="34"/>
  <c r="H39" i="34"/>
  <c r="G39" i="34"/>
  <c r="F39" i="34"/>
  <c r="E39" i="34"/>
  <c r="Q38" i="34"/>
  <c r="P38" i="34"/>
  <c r="O38" i="34"/>
  <c r="N38" i="34"/>
  <c r="M38" i="34"/>
  <c r="L38" i="34"/>
  <c r="K38" i="34"/>
  <c r="J38" i="34"/>
  <c r="I38" i="34"/>
  <c r="H38" i="34"/>
  <c r="G38" i="34"/>
  <c r="F38" i="34"/>
  <c r="E38" i="34"/>
  <c r="Q37" i="34"/>
  <c r="P37" i="34"/>
  <c r="O37" i="34"/>
  <c r="N37" i="34"/>
  <c r="M37" i="34"/>
  <c r="L37" i="34"/>
  <c r="K37" i="34"/>
  <c r="J37" i="34"/>
  <c r="I37" i="34"/>
  <c r="H37" i="34"/>
  <c r="G37" i="34"/>
  <c r="F37" i="34"/>
  <c r="E37" i="34"/>
  <c r="Q36" i="34"/>
  <c r="P36" i="34"/>
  <c r="O36" i="34"/>
  <c r="N36" i="34"/>
  <c r="M36" i="34"/>
  <c r="L36" i="34"/>
  <c r="K36" i="34"/>
  <c r="J36" i="34"/>
  <c r="I36" i="34"/>
  <c r="H36" i="34"/>
  <c r="G36" i="34"/>
  <c r="F36" i="34"/>
  <c r="E36" i="34"/>
  <c r="Q35" i="34"/>
  <c r="P35" i="34"/>
  <c r="O35" i="34"/>
  <c r="N35" i="34"/>
  <c r="M35" i="34"/>
  <c r="L35" i="34"/>
  <c r="K35" i="34"/>
  <c r="J35" i="34"/>
  <c r="I35" i="34"/>
  <c r="H35" i="34"/>
  <c r="G35" i="34"/>
  <c r="F35" i="34"/>
  <c r="E35" i="34"/>
  <c r="Q34" i="34"/>
  <c r="P34" i="34"/>
  <c r="O34" i="34"/>
  <c r="N34" i="34"/>
  <c r="M34" i="34"/>
  <c r="L34" i="34"/>
  <c r="K34" i="34"/>
  <c r="J34" i="34"/>
  <c r="I34" i="34"/>
  <c r="H34" i="34"/>
  <c r="G34" i="34"/>
  <c r="F34" i="34"/>
  <c r="E34" i="34"/>
  <c r="Q33" i="34"/>
  <c r="P33" i="34"/>
  <c r="O33" i="34"/>
  <c r="N33" i="34"/>
  <c r="M33" i="34"/>
  <c r="L33" i="34"/>
  <c r="K33" i="34"/>
  <c r="J33" i="34"/>
  <c r="I33" i="34"/>
  <c r="H33" i="34"/>
  <c r="G33" i="34"/>
  <c r="F33" i="34"/>
  <c r="E33" i="34"/>
  <c r="Q32" i="34"/>
  <c r="P32" i="34"/>
  <c r="O32" i="34"/>
  <c r="N32" i="34"/>
  <c r="M32" i="34"/>
  <c r="L32" i="34"/>
  <c r="K32" i="34"/>
  <c r="J32" i="34"/>
  <c r="I32" i="34"/>
  <c r="H32" i="34"/>
  <c r="G32" i="34"/>
  <c r="F32" i="34"/>
  <c r="E32" i="34"/>
  <c r="Q31" i="34"/>
  <c r="P31" i="34"/>
  <c r="O31" i="34"/>
  <c r="N31" i="34"/>
  <c r="M31" i="34"/>
  <c r="L31" i="34"/>
  <c r="K31" i="34"/>
  <c r="J31" i="34"/>
  <c r="I31" i="34"/>
  <c r="H31" i="34"/>
  <c r="G31" i="34"/>
  <c r="F31" i="34"/>
  <c r="E31" i="34"/>
  <c r="Q30" i="34"/>
  <c r="P30" i="34"/>
  <c r="O30" i="34"/>
  <c r="N30" i="34"/>
  <c r="M30" i="34"/>
  <c r="L30" i="34"/>
  <c r="K30" i="34"/>
  <c r="J30" i="34"/>
  <c r="I30" i="34"/>
  <c r="H30" i="34"/>
  <c r="G30" i="34"/>
  <c r="F30" i="34"/>
  <c r="E30" i="34"/>
  <c r="Q29" i="34"/>
  <c r="P29" i="34"/>
  <c r="O29" i="34"/>
  <c r="N29" i="34"/>
  <c r="M29" i="34"/>
  <c r="L29" i="34"/>
  <c r="K29" i="34"/>
  <c r="J29" i="34"/>
  <c r="I29" i="34"/>
  <c r="H29" i="34"/>
  <c r="G29" i="34"/>
  <c r="F29" i="34"/>
  <c r="E29" i="34"/>
  <c r="Q28" i="34"/>
  <c r="P28" i="34"/>
  <c r="O28" i="34"/>
  <c r="N28" i="34"/>
  <c r="M28" i="34"/>
  <c r="L28" i="34"/>
  <c r="K28" i="34"/>
  <c r="J28" i="34"/>
  <c r="I28" i="34"/>
  <c r="H28" i="34"/>
  <c r="G28" i="34"/>
  <c r="F28" i="34"/>
  <c r="E28" i="34"/>
  <c r="Q27" i="34"/>
  <c r="P27" i="34"/>
  <c r="O27" i="34"/>
  <c r="N27" i="34"/>
  <c r="M27" i="34"/>
  <c r="L27" i="34"/>
  <c r="K27" i="34"/>
  <c r="J27" i="34"/>
  <c r="I27" i="34"/>
  <c r="H27" i="34"/>
  <c r="G27" i="34"/>
  <c r="F27" i="34"/>
  <c r="E27" i="34"/>
  <c r="Q26" i="34"/>
  <c r="P26" i="34"/>
  <c r="O26" i="34"/>
  <c r="N26" i="34"/>
  <c r="M26" i="34"/>
  <c r="L26" i="34"/>
  <c r="K26" i="34"/>
  <c r="J26" i="34"/>
  <c r="I26" i="34"/>
  <c r="H26" i="34"/>
  <c r="G26" i="34"/>
  <c r="F26" i="34"/>
  <c r="E26" i="34"/>
  <c r="Q25" i="34"/>
  <c r="P25" i="34"/>
  <c r="O25" i="34"/>
  <c r="N25" i="34"/>
  <c r="M25" i="34"/>
  <c r="L25" i="34"/>
  <c r="K25" i="34"/>
  <c r="J25" i="34"/>
  <c r="I25" i="34"/>
  <c r="H25" i="34"/>
  <c r="G25" i="34"/>
  <c r="F25" i="34"/>
  <c r="E25" i="34"/>
  <c r="Q24" i="34"/>
  <c r="P24" i="34"/>
  <c r="O24" i="34"/>
  <c r="N24" i="34"/>
  <c r="M24" i="34"/>
  <c r="L24" i="34"/>
  <c r="K24" i="34"/>
  <c r="J24" i="34"/>
  <c r="I24" i="34"/>
  <c r="H24" i="34"/>
  <c r="G24" i="34"/>
  <c r="F24" i="34"/>
  <c r="E24" i="34"/>
  <c r="Q23" i="34"/>
  <c r="P23" i="34"/>
  <c r="O23" i="34"/>
  <c r="N23" i="34"/>
  <c r="M23" i="34"/>
  <c r="L23" i="34"/>
  <c r="K23" i="34"/>
  <c r="J23" i="34"/>
  <c r="I23" i="34"/>
  <c r="H23" i="34"/>
  <c r="G23" i="34"/>
  <c r="F23" i="34"/>
  <c r="E23" i="34"/>
  <c r="Q22" i="34"/>
  <c r="P22" i="34"/>
  <c r="O22" i="34"/>
  <c r="N22" i="34"/>
  <c r="M22" i="34"/>
  <c r="L22" i="34"/>
  <c r="K22" i="34"/>
  <c r="J22" i="34"/>
  <c r="I22" i="34"/>
  <c r="H22" i="34"/>
  <c r="G22" i="34"/>
  <c r="F22" i="34"/>
  <c r="E22" i="34"/>
  <c r="Q21" i="34"/>
  <c r="P21" i="34"/>
  <c r="O21" i="34"/>
  <c r="N21" i="34"/>
  <c r="M21" i="34"/>
  <c r="L21" i="34"/>
  <c r="K21" i="34"/>
  <c r="J21" i="34"/>
  <c r="I21" i="34"/>
  <c r="H21" i="34"/>
  <c r="G21" i="34"/>
  <c r="F21" i="34"/>
  <c r="E21" i="34"/>
  <c r="Q20" i="34"/>
  <c r="P20" i="34"/>
  <c r="O20" i="34"/>
  <c r="N20" i="34"/>
  <c r="M20" i="34"/>
  <c r="L20" i="34"/>
  <c r="K20" i="34"/>
  <c r="J20" i="34"/>
  <c r="I20" i="34"/>
  <c r="H20" i="34"/>
  <c r="G20" i="34"/>
  <c r="F20" i="34"/>
  <c r="E20" i="34"/>
  <c r="Q19" i="34"/>
  <c r="P19" i="34"/>
  <c r="O19" i="34"/>
  <c r="N19" i="34"/>
  <c r="M19" i="34"/>
  <c r="L19" i="34"/>
  <c r="K19" i="34"/>
  <c r="J19" i="34"/>
  <c r="I19" i="34"/>
  <c r="H19" i="34"/>
  <c r="G19" i="34"/>
  <c r="F19" i="34"/>
  <c r="E19" i="34"/>
  <c r="Q18" i="34"/>
  <c r="P18" i="34"/>
  <c r="O18" i="34"/>
  <c r="N18" i="34"/>
  <c r="M18" i="34"/>
  <c r="L18" i="34"/>
  <c r="K18" i="34"/>
  <c r="J18" i="34"/>
  <c r="I18" i="34"/>
  <c r="H18" i="34"/>
  <c r="G18" i="34"/>
  <c r="F18" i="34"/>
  <c r="E18" i="34"/>
  <c r="Q17" i="34"/>
  <c r="P17" i="34"/>
  <c r="O17" i="34"/>
  <c r="N17" i="34"/>
  <c r="M17" i="34"/>
  <c r="L17" i="34"/>
  <c r="K17" i="34"/>
  <c r="J17" i="34"/>
  <c r="I17" i="34"/>
  <c r="H17" i="34"/>
  <c r="G17" i="34"/>
  <c r="F17" i="34"/>
  <c r="E17" i="34"/>
  <c r="Q16" i="34"/>
  <c r="P16" i="34"/>
  <c r="O16" i="34"/>
  <c r="N16" i="34"/>
  <c r="M16" i="34"/>
  <c r="L16" i="34"/>
  <c r="K16" i="34"/>
  <c r="J16" i="34"/>
  <c r="I16" i="34"/>
  <c r="H16" i="34"/>
  <c r="G16" i="34"/>
  <c r="F16" i="34"/>
  <c r="E16" i="34"/>
  <c r="Q15" i="34"/>
  <c r="P15" i="34"/>
  <c r="O15" i="34"/>
  <c r="N15" i="34"/>
  <c r="M15" i="34"/>
  <c r="L15" i="34"/>
  <c r="K15" i="34"/>
  <c r="J15" i="34"/>
  <c r="I15" i="34"/>
  <c r="H15" i="34"/>
  <c r="G15" i="34"/>
  <c r="F15" i="34"/>
  <c r="E15" i="34"/>
  <c r="Q14" i="34"/>
  <c r="P14" i="34"/>
  <c r="O14" i="34"/>
  <c r="N14" i="34"/>
  <c r="M14" i="34"/>
  <c r="L14" i="34"/>
  <c r="K14" i="34"/>
  <c r="J14" i="34"/>
  <c r="I14" i="34"/>
  <c r="H14" i="34"/>
  <c r="G14" i="34"/>
  <c r="F14" i="34"/>
  <c r="E14" i="34"/>
  <c r="Q13" i="34"/>
  <c r="P13" i="34"/>
  <c r="O13" i="34"/>
  <c r="N13" i="34"/>
  <c r="M13" i="34"/>
  <c r="L13" i="34"/>
  <c r="K13" i="34"/>
  <c r="J13" i="34"/>
  <c r="I13" i="34"/>
  <c r="H13" i="34"/>
  <c r="G13" i="34"/>
  <c r="F13" i="34"/>
  <c r="E13" i="34"/>
  <c r="Q12" i="34"/>
  <c r="P12" i="34"/>
  <c r="O12" i="34"/>
  <c r="N12" i="34"/>
  <c r="M12" i="34"/>
  <c r="L12" i="34"/>
  <c r="K12" i="34"/>
  <c r="J12" i="34"/>
  <c r="I12" i="34"/>
  <c r="H12" i="34"/>
  <c r="G12" i="34"/>
  <c r="F12" i="34"/>
  <c r="E12" i="34"/>
  <c r="Q11" i="34"/>
  <c r="P11" i="34"/>
  <c r="O11" i="34"/>
  <c r="N11" i="34"/>
  <c r="M11" i="34"/>
  <c r="L11" i="34"/>
  <c r="K11" i="34"/>
  <c r="J11" i="34"/>
  <c r="I11" i="34"/>
  <c r="H11" i="34"/>
  <c r="G11" i="34"/>
  <c r="F11" i="34"/>
  <c r="E11" i="34"/>
  <c r="Q10" i="34"/>
  <c r="P10" i="34"/>
  <c r="O10" i="34"/>
  <c r="N10" i="34"/>
  <c r="M10" i="34"/>
  <c r="L10" i="34"/>
  <c r="K10" i="34"/>
  <c r="J10" i="34"/>
  <c r="I10" i="34"/>
  <c r="H10" i="34"/>
  <c r="G10" i="34"/>
  <c r="F10" i="34"/>
  <c r="E10" i="34"/>
  <c r="Q9" i="34"/>
  <c r="P9" i="34"/>
  <c r="O9" i="34"/>
  <c r="N9" i="34"/>
  <c r="M9" i="34"/>
  <c r="L9" i="34"/>
  <c r="K9" i="34"/>
  <c r="J9" i="34"/>
  <c r="I9" i="34"/>
  <c r="H9" i="34"/>
  <c r="G9" i="34"/>
  <c r="F9" i="34"/>
  <c r="E9" i="34"/>
  <c r="Q8" i="34"/>
  <c r="P8" i="34"/>
  <c r="O8" i="34"/>
  <c r="N8" i="34"/>
  <c r="M8" i="34"/>
  <c r="L8" i="34"/>
  <c r="K8" i="34"/>
  <c r="J8" i="34"/>
  <c r="I8" i="34"/>
  <c r="H8" i="34"/>
  <c r="G8" i="34"/>
  <c r="F8" i="34"/>
  <c r="E8" i="34"/>
  <c r="Q7" i="34"/>
  <c r="P7" i="34"/>
  <c r="O7" i="34"/>
  <c r="N7" i="34"/>
  <c r="M7" i="34"/>
  <c r="L7" i="34"/>
  <c r="K7" i="34"/>
  <c r="J7" i="34"/>
  <c r="I7" i="34"/>
  <c r="H7" i="34"/>
  <c r="F7" i="34"/>
  <c r="E7" i="34"/>
  <c r="Q6" i="34"/>
  <c r="P6" i="34"/>
  <c r="O6" i="34"/>
  <c r="N6" i="34"/>
  <c r="M6" i="34"/>
  <c r="L6" i="34"/>
  <c r="K6" i="34"/>
  <c r="J6" i="34"/>
  <c r="I6" i="34"/>
  <c r="H6" i="34"/>
  <c r="G6" i="34"/>
  <c r="F6" i="34"/>
  <c r="E6" i="34"/>
  <c r="D27" i="42"/>
  <c r="D28" i="42"/>
  <c r="D29" i="42"/>
  <c r="F25" i="42"/>
  <c r="F24" i="42"/>
  <c r="G25" i="42"/>
  <c r="H25" i="42"/>
  <c r="I25" i="42"/>
  <c r="J25" i="42"/>
  <c r="K25" i="42"/>
  <c r="L25" i="42"/>
  <c r="M25" i="42"/>
  <c r="N25" i="42"/>
  <c r="O25" i="42"/>
  <c r="P25" i="42"/>
  <c r="Q25" i="42"/>
  <c r="F26" i="42"/>
  <c r="G26" i="42"/>
  <c r="H26" i="42"/>
  <c r="I26" i="42"/>
  <c r="J26" i="42"/>
  <c r="K26" i="42"/>
  <c r="L26" i="42"/>
  <c r="M26" i="42"/>
  <c r="N26" i="42"/>
  <c r="O26" i="42"/>
  <c r="P26" i="42"/>
  <c r="Q26" i="42"/>
  <c r="F27" i="42"/>
  <c r="G27" i="42"/>
  <c r="H27" i="42"/>
  <c r="I27" i="42"/>
  <c r="J27" i="42"/>
  <c r="K27" i="42"/>
  <c r="L27" i="42"/>
  <c r="M27" i="42"/>
  <c r="N27" i="42"/>
  <c r="O27" i="42"/>
  <c r="P27" i="42"/>
  <c r="Q27" i="42"/>
  <c r="F28" i="42"/>
  <c r="G28" i="42"/>
  <c r="H28" i="42"/>
  <c r="I28" i="42"/>
  <c r="J28" i="42"/>
  <c r="K28" i="42"/>
  <c r="L28" i="42"/>
  <c r="M28" i="42"/>
  <c r="N28" i="42"/>
  <c r="O28" i="42"/>
  <c r="P28" i="42"/>
  <c r="Q28" i="42"/>
  <c r="F29" i="42"/>
  <c r="G29" i="42"/>
  <c r="H29" i="42"/>
  <c r="I29" i="42"/>
  <c r="J29" i="42"/>
  <c r="K29" i="42"/>
  <c r="L29" i="42"/>
  <c r="M29" i="42"/>
  <c r="N29" i="42"/>
  <c r="O29" i="42"/>
  <c r="P29" i="42"/>
  <c r="Q29" i="42"/>
  <c r="E25" i="42"/>
  <c r="E26" i="42"/>
  <c r="E27" i="42"/>
  <c r="E28" i="42"/>
  <c r="E29" i="42"/>
  <c r="D25" i="42"/>
  <c r="D26" i="42"/>
  <c r="E24" i="42"/>
  <c r="D24" i="42"/>
  <c r="G24" i="42"/>
  <c r="H24" i="42"/>
  <c r="I24" i="42"/>
  <c r="J24" i="42"/>
  <c r="K24" i="42"/>
  <c r="L24" i="42"/>
  <c r="M24" i="42"/>
  <c r="N24" i="42"/>
  <c r="O24" i="42"/>
  <c r="P24" i="42"/>
  <c r="Q24" i="42"/>
  <c r="G25" i="32"/>
  <c r="G24" i="32"/>
  <c r="R25" i="32"/>
  <c r="R24" i="32"/>
  <c r="H24" i="32"/>
  <c r="I24" i="32"/>
  <c r="J24" i="32"/>
  <c r="K24" i="32"/>
  <c r="L24" i="32"/>
  <c r="M24" i="32"/>
  <c r="N24" i="32"/>
  <c r="O24" i="32"/>
  <c r="P24" i="32"/>
  <c r="Q24" i="32"/>
  <c r="H25" i="32"/>
  <c r="I25" i="32"/>
  <c r="J25" i="32"/>
  <c r="K25" i="32"/>
  <c r="L25" i="32"/>
  <c r="M25" i="32"/>
  <c r="N25" i="32"/>
  <c r="O25" i="32"/>
  <c r="P25" i="32"/>
  <c r="Q25" i="32"/>
  <c r="H26" i="32"/>
  <c r="I26" i="32"/>
  <c r="J26" i="32"/>
  <c r="K26" i="32"/>
  <c r="L26" i="32"/>
  <c r="M26" i="32"/>
  <c r="N26" i="32"/>
  <c r="O26" i="32"/>
  <c r="P26" i="32"/>
  <c r="Q26" i="32"/>
  <c r="R26" i="32"/>
  <c r="H27" i="32"/>
  <c r="I27" i="32"/>
  <c r="J27" i="32"/>
  <c r="K27" i="32"/>
  <c r="L27" i="32"/>
  <c r="M27" i="32"/>
  <c r="N27" i="32"/>
  <c r="O27" i="32"/>
  <c r="P27" i="32"/>
  <c r="Q27" i="32"/>
  <c r="R27" i="32"/>
  <c r="H28" i="32"/>
  <c r="I28" i="32"/>
  <c r="J28" i="32"/>
  <c r="K28" i="32"/>
  <c r="L28" i="32"/>
  <c r="M28" i="32"/>
  <c r="N28" i="32"/>
  <c r="O28" i="32"/>
  <c r="P28" i="32"/>
  <c r="Q28" i="32"/>
  <c r="R28" i="32"/>
  <c r="H29" i="32"/>
  <c r="I29" i="32"/>
  <c r="J29" i="32"/>
  <c r="K29" i="32"/>
  <c r="L29" i="32"/>
  <c r="M29" i="32"/>
  <c r="N29" i="32"/>
  <c r="O29" i="32"/>
  <c r="P29" i="32"/>
  <c r="Q29" i="32"/>
  <c r="R29" i="32"/>
  <c r="G26" i="32"/>
  <c r="G27" i="32"/>
  <c r="G28" i="32"/>
  <c r="G29" i="32"/>
  <c r="F24" i="32"/>
  <c r="E12" i="32"/>
  <c r="E24" i="32" s="1"/>
  <c r="E6" i="32"/>
  <c r="H18" i="32"/>
  <c r="I18" i="32"/>
  <c r="J18" i="32"/>
  <c r="K18" i="32"/>
  <c r="L18" i="32"/>
  <c r="M18" i="32"/>
  <c r="N18" i="32"/>
  <c r="O18" i="32"/>
  <c r="P18" i="32"/>
  <c r="Q18" i="32"/>
  <c r="R18" i="32"/>
  <c r="G18" i="32"/>
  <c r="F18" i="32"/>
  <c r="E18" i="32"/>
  <c r="H12" i="32"/>
  <c r="I12" i="32"/>
  <c r="J12" i="32"/>
  <c r="K12" i="32"/>
  <c r="L12" i="32"/>
  <c r="M12" i="32"/>
  <c r="N12" i="32"/>
  <c r="O12" i="32"/>
  <c r="P12" i="32"/>
  <c r="Q12" i="32"/>
  <c r="R12" i="32"/>
  <c r="G12" i="32"/>
  <c r="F12" i="32"/>
  <c r="H6" i="32"/>
  <c r="I6" i="32"/>
  <c r="J6" i="32"/>
  <c r="K6" i="32"/>
  <c r="L6" i="32"/>
  <c r="M6" i="32"/>
  <c r="N6" i="32"/>
  <c r="O6" i="32"/>
  <c r="P6" i="32"/>
  <c r="Q6" i="32"/>
  <c r="R6" i="32"/>
  <c r="G6" i="32"/>
  <c r="F6" i="32"/>
  <c r="G28" i="29"/>
  <c r="H28" i="29"/>
  <c r="I28" i="29"/>
  <c r="J28" i="29"/>
  <c r="K28" i="29"/>
  <c r="L28" i="29"/>
  <c r="M28" i="29"/>
  <c r="N28" i="29"/>
  <c r="O28" i="29"/>
  <c r="P28" i="29"/>
  <c r="Q28" i="29"/>
  <c r="R28" i="29"/>
  <c r="F40" i="29"/>
  <c r="G40" i="29"/>
  <c r="H40" i="29"/>
  <c r="I40" i="29"/>
  <c r="J40" i="29"/>
  <c r="K40" i="29"/>
  <c r="L40" i="29"/>
  <c r="M40" i="29"/>
  <c r="N40" i="29"/>
  <c r="O40" i="29"/>
  <c r="P40" i="29"/>
  <c r="Q40" i="29"/>
  <c r="R40" i="29"/>
  <c r="F41" i="29"/>
  <c r="G41" i="29"/>
  <c r="H41" i="29"/>
  <c r="I41" i="29"/>
  <c r="J41" i="29"/>
  <c r="K41" i="29"/>
  <c r="L41" i="29"/>
  <c r="M41" i="29"/>
  <c r="N41" i="29"/>
  <c r="O41" i="29"/>
  <c r="P41" i="29"/>
  <c r="Q41" i="29"/>
  <c r="R41" i="29"/>
  <c r="F42" i="29"/>
  <c r="G42" i="29"/>
  <c r="H42" i="29"/>
  <c r="I42" i="29"/>
  <c r="J42" i="29"/>
  <c r="K42" i="29"/>
  <c r="L42" i="29"/>
  <c r="M42" i="29"/>
  <c r="N42" i="29"/>
  <c r="O42" i="29"/>
  <c r="P42" i="29"/>
  <c r="Q42" i="29"/>
  <c r="R42" i="29"/>
  <c r="F43" i="29"/>
  <c r="G43" i="29"/>
  <c r="H43" i="29"/>
  <c r="I43" i="29"/>
  <c r="J43" i="29"/>
  <c r="K43" i="29"/>
  <c r="L43" i="29"/>
  <c r="M43" i="29"/>
  <c r="N43" i="29"/>
  <c r="O43" i="29"/>
  <c r="P43" i="29"/>
  <c r="Q43" i="29"/>
  <c r="R43" i="29"/>
  <c r="F44" i="29"/>
  <c r="G44" i="29"/>
  <c r="H44" i="29"/>
  <c r="I44" i="29"/>
  <c r="J44" i="29"/>
  <c r="K44" i="29"/>
  <c r="L44" i="29"/>
  <c r="M44" i="29"/>
  <c r="N44" i="29"/>
  <c r="O44" i="29"/>
  <c r="P44" i="29"/>
  <c r="Q44" i="29"/>
  <c r="R44" i="29"/>
  <c r="F45" i="29"/>
  <c r="G45" i="29"/>
  <c r="H45" i="29"/>
  <c r="I45" i="29"/>
  <c r="J45" i="29"/>
  <c r="K45" i="29"/>
  <c r="L45" i="29"/>
  <c r="M45" i="29"/>
  <c r="N45" i="29"/>
  <c r="O45" i="29"/>
  <c r="P45" i="29"/>
  <c r="Q45" i="29"/>
  <c r="R45" i="29"/>
  <c r="F46" i="29"/>
  <c r="G46" i="29"/>
  <c r="H46" i="29"/>
  <c r="I46" i="29"/>
  <c r="J46" i="29"/>
  <c r="K46" i="29"/>
  <c r="L46" i="29"/>
  <c r="M46" i="29"/>
  <c r="N46" i="29"/>
  <c r="O46" i="29"/>
  <c r="P46" i="29"/>
  <c r="Q46" i="29"/>
  <c r="R46" i="29"/>
  <c r="F47" i="29"/>
  <c r="G47" i="29"/>
  <c r="H47" i="29"/>
  <c r="I47" i="29"/>
  <c r="J47" i="29"/>
  <c r="K47" i="29"/>
  <c r="L47" i="29"/>
  <c r="M47" i="29"/>
  <c r="N47" i="29"/>
  <c r="O47" i="29"/>
  <c r="P47" i="29"/>
  <c r="Q47" i="29"/>
  <c r="R47" i="29"/>
  <c r="F48" i="29"/>
  <c r="G48" i="29"/>
  <c r="H48" i="29"/>
  <c r="I48" i="29"/>
  <c r="J48" i="29"/>
  <c r="K48" i="29"/>
  <c r="L48" i="29"/>
  <c r="M48" i="29"/>
  <c r="N48" i="29"/>
  <c r="O48" i="29"/>
  <c r="P48" i="29"/>
  <c r="Q48" i="29"/>
  <c r="R48" i="29"/>
  <c r="F49" i="29"/>
  <c r="G49" i="29"/>
  <c r="H49" i="29"/>
  <c r="I49" i="29"/>
  <c r="J49" i="29"/>
  <c r="K49" i="29"/>
  <c r="L49" i="29"/>
  <c r="M49" i="29"/>
  <c r="N49" i="29"/>
  <c r="O49" i="29"/>
  <c r="P49" i="29"/>
  <c r="Q49" i="29"/>
  <c r="R49" i="29"/>
  <c r="E40" i="29"/>
  <c r="E41" i="29"/>
  <c r="E42" i="29"/>
  <c r="E43" i="29"/>
  <c r="E44" i="29"/>
  <c r="E45" i="29"/>
  <c r="E46" i="29"/>
  <c r="E47" i="29"/>
  <c r="E48" i="29"/>
  <c r="E49" i="29"/>
  <c r="E28" i="29"/>
  <c r="H17" i="29"/>
  <c r="I17" i="29"/>
  <c r="J17" i="29"/>
  <c r="K17" i="29"/>
  <c r="L17" i="29"/>
  <c r="M17" i="29"/>
  <c r="N17" i="29"/>
  <c r="O17" i="29"/>
  <c r="P17" i="29"/>
  <c r="Q17" i="29"/>
  <c r="R17" i="29"/>
  <c r="R39" i="29" s="1"/>
  <c r="G17" i="29"/>
  <c r="H6" i="29"/>
  <c r="I6" i="29"/>
  <c r="J6" i="29"/>
  <c r="K6" i="29"/>
  <c r="L6" i="29"/>
  <c r="M6" i="29"/>
  <c r="N6" i="29"/>
  <c r="O6" i="29"/>
  <c r="P6" i="29"/>
  <c r="Q6" i="29"/>
  <c r="R6" i="29"/>
  <c r="G6" i="29"/>
  <c r="F28" i="29"/>
  <c r="F17" i="29"/>
  <c r="E17" i="29"/>
  <c r="F6" i="29"/>
  <c r="E6" i="29"/>
  <c r="R29" i="42"/>
  <c r="R26" i="42"/>
  <c r="R27" i="42"/>
  <c r="R28" i="42"/>
  <c r="F32" i="30"/>
  <c r="F33" i="30"/>
  <c r="F34" i="30"/>
  <c r="F35" i="30"/>
  <c r="F36" i="30"/>
  <c r="F37" i="30"/>
  <c r="F31" i="30"/>
  <c r="F22" i="30"/>
  <c r="F14" i="30"/>
  <c r="F6" i="30"/>
  <c r="R31" i="30"/>
  <c r="H31" i="30"/>
  <c r="I31" i="30"/>
  <c r="J31" i="30"/>
  <c r="K31" i="30"/>
  <c r="L31" i="30"/>
  <c r="M31" i="30"/>
  <c r="N31" i="30"/>
  <c r="O31" i="30"/>
  <c r="P31" i="30"/>
  <c r="Q31" i="30"/>
  <c r="H32" i="30"/>
  <c r="I32" i="30"/>
  <c r="J32" i="30"/>
  <c r="K32" i="30"/>
  <c r="L32" i="30"/>
  <c r="M32" i="30"/>
  <c r="N32" i="30"/>
  <c r="O32" i="30"/>
  <c r="P32" i="30"/>
  <c r="Q32" i="30"/>
  <c r="R32" i="30"/>
  <c r="H33" i="30"/>
  <c r="I33" i="30"/>
  <c r="J33" i="30"/>
  <c r="K33" i="30"/>
  <c r="L33" i="30"/>
  <c r="M33" i="30"/>
  <c r="N33" i="30"/>
  <c r="O33" i="30"/>
  <c r="P33" i="30"/>
  <c r="Q33" i="30"/>
  <c r="R33" i="30"/>
  <c r="H34" i="30"/>
  <c r="I34" i="30"/>
  <c r="J34" i="30"/>
  <c r="K34" i="30"/>
  <c r="L34" i="30"/>
  <c r="M34" i="30"/>
  <c r="N34" i="30"/>
  <c r="O34" i="30"/>
  <c r="P34" i="30"/>
  <c r="Q34" i="30"/>
  <c r="R34" i="30"/>
  <c r="H35" i="30"/>
  <c r="I35" i="30"/>
  <c r="J35" i="30"/>
  <c r="K35" i="30"/>
  <c r="L35" i="30"/>
  <c r="M35" i="30"/>
  <c r="N35" i="30"/>
  <c r="O35" i="30"/>
  <c r="P35" i="30"/>
  <c r="Q35" i="30"/>
  <c r="R35" i="30"/>
  <c r="H36" i="30"/>
  <c r="I36" i="30"/>
  <c r="J36" i="30"/>
  <c r="K36" i="30"/>
  <c r="L36" i="30"/>
  <c r="M36" i="30"/>
  <c r="N36" i="30"/>
  <c r="O36" i="30"/>
  <c r="P36" i="30"/>
  <c r="Q36" i="30"/>
  <c r="R36" i="30"/>
  <c r="H37" i="30"/>
  <c r="I37" i="30"/>
  <c r="J37" i="30"/>
  <c r="K37" i="30"/>
  <c r="L37" i="30"/>
  <c r="M37" i="30"/>
  <c r="N37" i="30"/>
  <c r="O37" i="30"/>
  <c r="P37" i="30"/>
  <c r="Q37" i="30"/>
  <c r="R37" i="30"/>
  <c r="G32" i="30"/>
  <c r="G33" i="30"/>
  <c r="G34" i="30"/>
  <c r="G35" i="30"/>
  <c r="G36" i="30"/>
  <c r="G37" i="30"/>
  <c r="G31" i="30"/>
  <c r="G22" i="30"/>
  <c r="H22" i="30"/>
  <c r="I22" i="30"/>
  <c r="J22" i="30"/>
  <c r="K22" i="30"/>
  <c r="L22" i="30"/>
  <c r="M22" i="30"/>
  <c r="N22" i="30"/>
  <c r="O22" i="30"/>
  <c r="P22" i="30"/>
  <c r="Q22" i="30"/>
  <c r="R22" i="30"/>
  <c r="Q14" i="30"/>
  <c r="P14" i="30"/>
  <c r="O14" i="30"/>
  <c r="N14" i="30"/>
  <c r="M14" i="30"/>
  <c r="M30" i="30" s="1"/>
  <c r="L14" i="30"/>
  <c r="K14" i="30"/>
  <c r="J14" i="30"/>
  <c r="I14" i="30"/>
  <c r="H14" i="30"/>
  <c r="G14" i="30"/>
  <c r="G30" i="30" s="1"/>
  <c r="R14" i="30"/>
  <c r="G6" i="30"/>
  <c r="H6" i="30"/>
  <c r="I6" i="30"/>
  <c r="J6" i="30"/>
  <c r="K6" i="30"/>
  <c r="L6" i="30"/>
  <c r="M6" i="30"/>
  <c r="N6" i="30"/>
  <c r="O6" i="30"/>
  <c r="O30" i="30" s="1"/>
  <c r="P6" i="30"/>
  <c r="P30" i="30" s="1"/>
  <c r="Q6" i="30"/>
  <c r="Q30" i="30" s="1"/>
  <c r="R6" i="30"/>
  <c r="S24" i="32" l="1"/>
  <c r="E39" i="29"/>
  <c r="J30" i="30"/>
  <c r="K30" i="30"/>
  <c r="F39" i="29"/>
  <c r="G39" i="29"/>
  <c r="P39" i="29"/>
  <c r="O39" i="29"/>
  <c r="N39" i="29"/>
  <c r="M39" i="29"/>
  <c r="L39" i="29"/>
  <c r="K39" i="29"/>
  <c r="J39" i="29"/>
  <c r="I39" i="29"/>
  <c r="H39" i="29"/>
  <c r="Q39" i="29"/>
  <c r="F30" i="30"/>
  <c r="N30" i="30"/>
  <c r="L30" i="30"/>
  <c r="I30" i="30"/>
  <c r="H30" i="30"/>
</calcChain>
</file>

<file path=xl/sharedStrings.xml><?xml version="1.0" encoding="utf-8"?>
<sst xmlns="http://schemas.openxmlformats.org/spreadsheetml/2006/main" count="977" uniqueCount="239">
  <si>
    <t>Metadata</t>
  </si>
  <si>
    <t>Enquiries</t>
  </si>
  <si>
    <t>Table description</t>
  </si>
  <si>
    <t>Link</t>
  </si>
  <si>
    <t>وصف عنصر البيانات</t>
  </si>
  <si>
    <t>GLOSSARY</t>
  </si>
  <si>
    <t>METHODOLOGY</t>
  </si>
  <si>
    <t>Foreign Trade Statistics Methodology</t>
  </si>
  <si>
    <t>ENQUIRIES</t>
  </si>
  <si>
    <t>DISCLAIMER AND TERMS OF USE</t>
  </si>
  <si>
    <t xml:space="preserve">المنهجية </t>
  </si>
  <si>
    <t>منهجية إحصاءات التجارة الخارجية</t>
  </si>
  <si>
    <t>الاستفسارات</t>
  </si>
  <si>
    <t>إخلاء المسؤولية وشروط الاستخدام</t>
  </si>
  <si>
    <t>البيانات الوصفية</t>
  </si>
  <si>
    <t>استفسارات</t>
  </si>
  <si>
    <t>المؤشر</t>
  </si>
  <si>
    <t>Indicator</t>
  </si>
  <si>
    <t>المفاهيم</t>
  </si>
  <si>
    <t>الـواردات</t>
  </si>
  <si>
    <t>هي عبارة عن السلع التي تدخل المنطقة الجمركية والاقتصادية لإمارة أبوظبي واردةً من مختلف أرجاء العالم، ما عدا الإمارات الأخرى في الدولة، سواء دخلت هذه السلع مباشرة أو سُحبت من مخازن الإيداع الجمركي أو الإدخال المؤقت أو المناطق الحرة داخل الدولة، وخُلِّصَت جمركياً لتصبح جزءاً من الرصيد السلعيّ لإمارة أبوظبي.</t>
  </si>
  <si>
    <t xml:space="preserve">المعاد تصديره </t>
  </si>
  <si>
    <t xml:space="preserve">يمثّل السلع التي تُستورد من الخارج وتدخل المنطقة الجمركية والاقتصادية وتصبح جزءاً من الرصيد السلعيّ للإمارة ثم يعاد تصديرها كما هي دون أي تعديل عليها إلى خارج الدولة. </t>
  </si>
  <si>
    <t>الصادرات غير النفطيّة</t>
  </si>
  <si>
    <t>هي تلك السلع المنتجة محلياً بالكامل أو التي تسهم الموارد المحلية في إنتاجها (باستثناء النفط الخام من هذه السلع) وتخرج من المنطقة الجمركية والاقتصادية لإمارة أبوظبي باتجاه العالم الخارجي لتشكّل خصماً من رصيدها السلعيّ. وقد تتضمّن الصادرات غير النفطيّة بضائع أنتجت جزئياً في إمارات الدولة الأخرى.</t>
  </si>
  <si>
    <t>تقديرات تستند فقط إلى مصادر ثانوية للبيانات. وينبغي أن يدرك مستخدمو التقديرات الأولية أنها قد تنقح بمجرد جمع البيانات من المصادر الأولية.</t>
  </si>
  <si>
    <t>Imports</t>
  </si>
  <si>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</si>
  <si>
    <t>Re-exports</t>
  </si>
  <si>
    <t xml:space="preserve">Re-exports represent goods that are imported from abroad, enter Abu Dhabi’s customs and economic district and become part of the Emirate’s merchandise balance. These goods are then re-exported as they are, without any modification, outside the country.  </t>
  </si>
  <si>
    <t>Non-oil Exports</t>
  </si>
  <si>
    <t>Non-oil exports include goods that are entirely produced locally or in whose production process local resources are used. Non-oil exports through the ports of Abu Dhabi include goods that were produced in other Emirates in the United Arab Emirates. Oil is excluded from these goods. These goods leave Abu Dhabi’s customs and economic district to the outside world, reducing the Emirate’s non-oil merchandise trade deficit.</t>
  </si>
  <si>
    <t>Preliminary estimates</t>
  </si>
  <si>
    <r>
      <t>تقديرات</t>
    </r>
    <r>
      <rPr>
        <sz val="8"/>
        <color rgb="FF0D0D0D"/>
        <rFont val="Calibri"/>
        <family val="2"/>
        <scheme val="minor"/>
      </rPr>
      <t xml:space="preserve"> </t>
    </r>
    <r>
      <rPr>
        <b/>
        <sz val="8"/>
        <color rgb="FF595959"/>
        <rFont val="Calibri"/>
        <family val="2"/>
        <scheme val="minor"/>
      </rPr>
      <t>أولية</t>
    </r>
  </si>
  <si>
    <r>
      <t>Estimates that have been calculated using only secondary data sources and methods. Users of this data should be aware that preliminary estimates will be revised when primary data sources become available for that time period</t>
    </r>
    <r>
      <rPr>
        <b/>
        <sz val="8"/>
        <color rgb="FF595959"/>
        <rFont val="Calibri"/>
        <family val="2"/>
        <scheme val="minor"/>
      </rPr>
      <t>.</t>
    </r>
  </si>
  <si>
    <t>ملاحظة: تستند التغييرات (سواء في المستويات أو النسب المئوية) في الجداول جميعها إلى الأرقام المقرّبة</t>
  </si>
  <si>
    <t>Note: Changes (levels and %) in all tables are based on unrounded number</t>
  </si>
  <si>
    <t>Million AED</t>
  </si>
  <si>
    <t>مليون درهم</t>
  </si>
  <si>
    <t>Source: Statistics Centre - Abu Dhabi</t>
  </si>
  <si>
    <t>المصدر: مركز الإحصاء- أبوظبي</t>
  </si>
  <si>
    <t>Food and live animals</t>
  </si>
  <si>
    <t>أغذية وحيوانات حية</t>
  </si>
  <si>
    <t>Beverages and tobacco</t>
  </si>
  <si>
    <t>المشروبات والتبغ</t>
  </si>
  <si>
    <t>Crude materials, inedible, except fuels</t>
  </si>
  <si>
    <t>مواد خام غير صالحة للأكل ،باستثناء الوقود</t>
  </si>
  <si>
    <t>Mineral fuels, lubricants and related materials</t>
  </si>
  <si>
    <t>وقود معدني ومزلقات معدنية وما يتصل بها من مواد</t>
  </si>
  <si>
    <t>Animal and vegetable oil, fats and waxes</t>
  </si>
  <si>
    <t>زيوت ودهون وشموع حيوانية ونباتية</t>
  </si>
  <si>
    <t>Chemicals and related products, n.e.s.</t>
  </si>
  <si>
    <t>مواد كيميائية ومنتجات متصلة بها، غ.م.م.</t>
  </si>
  <si>
    <t>Manufactured goods classified chiefly by material</t>
  </si>
  <si>
    <t>سلع مصنوعة مصنفة أساساً حسب المادة</t>
  </si>
  <si>
    <t>Machinery and transport equipment</t>
  </si>
  <si>
    <t>المكنات ومعدات النقل</t>
  </si>
  <si>
    <t>Miscellaneous manufactured articles</t>
  </si>
  <si>
    <t>مصنوعات متنوعة</t>
  </si>
  <si>
    <t>Commodities and transactions n.e.s. in the SITC</t>
  </si>
  <si>
    <t>سلع ومعاملات غ.م.م. في التصنيف الموحد للتجارة الدولية</t>
  </si>
  <si>
    <t>Total</t>
  </si>
  <si>
    <t>Food and beverages</t>
  </si>
  <si>
    <t>الأغذية والمشروبات</t>
  </si>
  <si>
    <t>Industrial supplies n.e.s.</t>
  </si>
  <si>
    <t>لوازم صناعية غ.م.م.</t>
  </si>
  <si>
    <t>Fuels and lubricants</t>
  </si>
  <si>
    <t>وقود وزيوت تشحيم</t>
  </si>
  <si>
    <t>Capital goods (except transport equipment), and parts and accessories thereof</t>
  </si>
  <si>
    <t>سلع إنتاجية (عدا معدات النقل)، وأجزاؤها وملحقاتها</t>
  </si>
  <si>
    <t>Transport equipment, and parts and accessories thereof</t>
  </si>
  <si>
    <t>معدات النقل وأجزاؤها وملحقاتها</t>
  </si>
  <si>
    <t>Consumer goods not elsewhere specified</t>
  </si>
  <si>
    <t>سلع استهلاكية غير مذكورة في موضع آخر</t>
  </si>
  <si>
    <t>Goods n.e.s.</t>
  </si>
  <si>
    <t>سلع غ.م.م.</t>
  </si>
  <si>
    <t>Information and communication</t>
  </si>
  <si>
    <t xml:space="preserve"> المعلومات والاتصالات</t>
  </si>
  <si>
    <t>Mining and quarrying</t>
  </si>
  <si>
    <t>التعدين واستغلال المحاجر</t>
  </si>
  <si>
    <t>Agriculture, forestry and fishing</t>
  </si>
  <si>
    <t>الزراعة والحراجة وصيد الأسماك</t>
  </si>
  <si>
    <t>Manufacturing</t>
  </si>
  <si>
    <t>الصناعة التحويلية</t>
  </si>
  <si>
    <t>Classification by Broad Economic Categories (BEC)</t>
  </si>
  <si>
    <r>
      <t>التصنيف حسب الفئات الاقتصادية الواسعة</t>
    </r>
    <r>
      <rPr>
        <b/>
        <sz val="7"/>
        <color theme="1"/>
        <rFont val="Calibri"/>
        <family val="2"/>
        <scheme val="minor"/>
      </rPr>
      <t xml:space="preserve"> </t>
    </r>
  </si>
  <si>
    <t>The classification by broad economic categories (BEC) is an international classification of the product promulgated by the UN Statistical Commission. The fundamental importance of this classification is to provide a set of broad product categories for the purpose of statistical trade analysis.</t>
  </si>
  <si>
    <t>تصنيف الفئات الاقتصادية الواسعة هو تصنيف دولي للمنتج الصادر عن اللجنة الإحصائية في الأمم المتحدة. وتكمن الأهمية الأساسية لهذا التصنيف في توفير مجموعة من الفئات للمنتجات الواسعة لغرض تحليل التجارة الإحصائية.</t>
  </si>
  <si>
    <t>Standard International Trade Classification (SITC)</t>
  </si>
  <si>
    <t xml:space="preserve">التصنيف الموحد للتجارة الدولية </t>
  </si>
  <si>
    <t>It is the reference classification for goods that are included in foreign trade promulgated by the UN Statistics Division, this classification is used for compiling international trade statistics on all goods included in international trade, and for enhancing the international comparison of international trade statistics.</t>
  </si>
  <si>
    <t>هو التصنيف المرجعي للسلع التي تدخل ضمن التجارة الخارجية الصادر عن الشعبة الإحصائية في الأمم المتحدة، يستخدم هذا التصنيف في تجميع إحصاءات التجارة الدولية بشأن جميع السلع التي تدخل التجارة الدولية، وتعزيز قابلية إحصاءات التجارة الدولية للمقارنة الدولية.</t>
  </si>
  <si>
    <t>International Standard Industrial Classification of all Economic Activities (ISIC4) – Revision 4</t>
  </si>
  <si>
    <t>It is the international reference classification of productive activities issued by the United Nations Economic and Social Council. The main purpose of this classification is to provide a set of sections, groups, branches, and categories of activities that can be used to collect and publish statistics, according to economic activities. In addition, one more main purpose of this classification is to provide a set of categories of activities that can be used to collect and report statistics, according to such activities.</t>
  </si>
  <si>
    <t>هو التصنيف المرجعي الدولي للأنشطة الإنتاجية الصادر عن المجلس الاقتصادي والاجتماعي من الأمم المتحدة. والغرض الرئيسي لهذا التصنيف هو توفير مجموعة من أقسام ومجموعات وفروع وفئات الأنشطة التي يمكن استخدامها لجمع ونشر الإحصاءات حسب الأنشطة الاقتصادية، والغرض الرئيسي لهذا التصنيف هو توفير مجموعة من فئات الأنشطة التي يمكن استخدامها لجمع وتبليغ الإحصاءات حسب هذه الأنشطة.</t>
  </si>
  <si>
    <t>التجارة الخارجية غير النفطية حسب التصانيف الدولية الإحصائية</t>
  </si>
  <si>
    <t>Mar. مارس</t>
  </si>
  <si>
    <t>Apr. أبريل</t>
  </si>
  <si>
    <t>Jan. يناير</t>
  </si>
  <si>
    <t>Feb. فبراير</t>
  </si>
  <si>
    <t>May. مايو</t>
  </si>
  <si>
    <t>June. يونيو</t>
  </si>
  <si>
    <t>July. يوليو</t>
  </si>
  <si>
    <t>Aug. أغسطس</t>
  </si>
  <si>
    <t>Sep. سبتمبر</t>
  </si>
  <si>
    <t>Oct. أكتوبر</t>
  </si>
  <si>
    <t>Nov. نوفمبر</t>
  </si>
  <si>
    <t>Dec. ديسمبر</t>
  </si>
  <si>
    <t xml:space="preserve"> ‘-’ تعني أن القيمة غير موجودة </t>
  </si>
  <si>
    <t xml:space="preserve"> ‘0.0’ تعني أن القيمة قليلة أو قريبة من الصفر</t>
  </si>
  <si>
    <t xml:space="preserve">‘-‘   nil  </t>
  </si>
  <si>
    <t xml:space="preserve">‘0.0‘  low or rounded to zero </t>
  </si>
  <si>
    <t>المجموع</t>
  </si>
  <si>
    <t>%</t>
  </si>
  <si>
    <t>Table 1: Non-oil foreign trade by the Standard International Trade Classification (SITC)</t>
  </si>
  <si>
    <t>الجدول 1: التجارة الخارجية غير النفطية حسب التصنيف المعياري للتجارة الخارجية</t>
  </si>
  <si>
    <t>Others</t>
  </si>
  <si>
    <t>أخرى</t>
  </si>
  <si>
    <t>Non-oil Foreign Merchandise Trade by international statistical classification</t>
  </si>
  <si>
    <t>Table 2: Contribution of non-oil foreign trade by the Standard International Trade Classification (SITC)</t>
  </si>
  <si>
    <t>Table 3: Non-oil foreign trade by Broad Economic Categories (BEC)</t>
  </si>
  <si>
    <t>Table 4: Contribution of non-oil foreign trade by Broad Economic Categories (BEC)</t>
  </si>
  <si>
    <t>Table 5: Non-oil foreign trade by International Standard Industrial Classification (ISIC)</t>
  </si>
  <si>
    <t>Table 6: Contribution of non-oil foreign trade by International Standard Industrial Classification (ISIC)</t>
  </si>
  <si>
    <t>الجدول 2: مساهمة التجارة الخارجية غير النفطية حسب التصنيف المعياري للتجارة الخارجية</t>
  </si>
  <si>
    <t>الجدول 3: التجارة الخارجية غير النفطية حسب تصنيف الفئات الاقتصادية الواسعة</t>
  </si>
  <si>
    <t>الجدول 4: مساهمة التجارة الخارجية غير النفطية حسب تصنيف الفئات الاقتصادية الواسعة</t>
  </si>
  <si>
    <t>الجدول 5: التجارة الخارجية غير النفطية حسب التصنيف الصناعي الدولي الموحَّد لجميع الأنشطة الاقتصادية</t>
  </si>
  <si>
    <t>الجدول 6: مساهمة التجارة الخارجية غير النفطية حسب التصنيف الصناعي الدولي الموحَّد لجميع الأنشطة الاقتصادية</t>
  </si>
  <si>
    <t xml:space="preserve">نوع التجارة الخارجية
</t>
  </si>
  <si>
    <t>Foreign Trade Type</t>
  </si>
  <si>
    <t>Non-oil exports</t>
  </si>
  <si>
    <t xml:space="preserve">
Total Foreign Trade</t>
  </si>
  <si>
    <t>إجمالي التجارة الخارجية</t>
  </si>
  <si>
    <t>الواردات</t>
  </si>
  <si>
    <t>المعاد تصديره</t>
  </si>
  <si>
    <t xml:space="preserve">الصادرات غير النفطية
</t>
  </si>
  <si>
    <t>الصادرات غير النفطية</t>
  </si>
  <si>
    <t>نوع التجارة الخارجية</t>
  </si>
  <si>
    <t xml:space="preserve">
Non-oil exports</t>
  </si>
  <si>
    <t xml:space="preserve">
Re-exports</t>
  </si>
  <si>
    <t xml:space="preserve">
Imports</t>
  </si>
  <si>
    <t>Non-oil Foreign Trade Merchandise by International Statistical Classification</t>
  </si>
  <si>
    <t xml:space="preserve">التصنيف الصناعي الدولي الموحّد للأنشطة الاقتصادية- التنقيح الرابع </t>
  </si>
  <si>
    <t>Data for the year 2023 has been revised and updated based on the source (Abu Dhabi Customs)</t>
  </si>
  <si>
    <t>تم تنقيح بيانات عام 2023 وتحديثها بالاعتماد مع المصدر (الإدارة العامة لجمارك أبوظبي)</t>
  </si>
  <si>
    <t>Code</t>
  </si>
  <si>
    <t>J</t>
  </si>
  <si>
    <t>B</t>
  </si>
  <si>
    <t>A</t>
  </si>
  <si>
    <t xml:space="preserve">C </t>
  </si>
  <si>
    <t>Oct.أكتوبر</t>
  </si>
  <si>
    <t>Oct. اكتوبر</t>
  </si>
  <si>
    <t>أكتوبر Oct</t>
  </si>
  <si>
    <r>
      <t>Table 1</t>
    </r>
    <r>
      <rPr>
        <b/>
        <sz val="12"/>
        <color theme="1"/>
        <rFont val="Arial"/>
        <family val="2"/>
      </rPr>
      <t>: Non-oil foreign trade by the Standard International Trade Classification (SITC)</t>
    </r>
  </si>
  <si>
    <r>
      <rPr>
        <b/>
        <sz val="12"/>
        <color rgb="FFD6A360"/>
        <rFont val="Arial"/>
        <family val="2"/>
      </rPr>
      <t>الجدول 1:</t>
    </r>
    <r>
      <rPr>
        <b/>
        <sz val="12"/>
        <rFont val="Arial"/>
        <family val="2"/>
      </rPr>
      <t xml:space="preserve"> التجارة الخارجية غير النفطية حسب التصنيف المعياري للتجارة الخارجية</t>
    </r>
  </si>
  <si>
    <r>
      <t xml:space="preserve">Table 2:  </t>
    </r>
    <r>
      <rPr>
        <b/>
        <sz val="12"/>
        <color theme="1"/>
        <rFont val="Arial"/>
        <family val="2"/>
      </rPr>
      <t>Contribution of non-oil foreign trade by the Standard International Trade Classification (SITC)</t>
    </r>
  </si>
  <si>
    <r>
      <t>Table 3:</t>
    </r>
    <r>
      <rPr>
        <b/>
        <sz val="12"/>
        <color theme="1"/>
        <rFont val="Arial"/>
        <family val="2"/>
      </rPr>
      <t xml:space="preserve"> Non-oil foreign trade by Broad Economic Categories (BEC)</t>
    </r>
  </si>
  <si>
    <r>
      <t>الجدول 3:</t>
    </r>
    <r>
      <rPr>
        <b/>
        <sz val="12"/>
        <color theme="1"/>
        <rFont val="Arial"/>
        <family val="2"/>
      </rPr>
      <t xml:space="preserve"> التجارة الخارجية غير النفطية حسب تصنيف الفئات الاقتصادية الواسعة</t>
    </r>
  </si>
  <si>
    <r>
      <t xml:space="preserve">الجدول 4:  </t>
    </r>
    <r>
      <rPr>
        <b/>
        <sz val="12"/>
        <color theme="1"/>
        <rFont val="Arial"/>
        <family val="2"/>
      </rPr>
      <t>مساهمة التجارة الخارجية غير النفطية حسب تصنيف الفئات الاقتصادية الواسعة</t>
    </r>
  </si>
  <si>
    <r>
      <t xml:space="preserve">Table 4: </t>
    </r>
    <r>
      <rPr>
        <b/>
        <sz val="12"/>
        <color theme="1"/>
        <rFont val="Arial"/>
        <family val="2"/>
      </rPr>
      <t>Contribution of non-oil foreign trade by Broad Economic Categories (BEC)</t>
    </r>
  </si>
  <si>
    <r>
      <t>Table 5:</t>
    </r>
    <r>
      <rPr>
        <b/>
        <sz val="11"/>
        <color theme="1"/>
        <rFont val="Arial"/>
        <family val="2"/>
      </rPr>
      <t xml:space="preserve"> Non-oil foreign trade by International Standard Industrial Classification (ISIC)</t>
    </r>
  </si>
  <si>
    <r>
      <t xml:space="preserve">الجدول 5: </t>
    </r>
    <r>
      <rPr>
        <b/>
        <sz val="12"/>
        <color theme="1"/>
        <rFont val="Arial"/>
        <family val="2"/>
      </rPr>
      <t>التجارة الخارجية غير النفطية حسب التصنيف الصناعي الدولي الموحَّد لجميع الأنشطة الاقتصادية</t>
    </r>
  </si>
  <si>
    <r>
      <t>الجدول 6:</t>
    </r>
    <r>
      <rPr>
        <b/>
        <sz val="12"/>
        <color theme="1"/>
        <rFont val="Arial"/>
        <family val="2"/>
      </rPr>
      <t xml:space="preserve"> مساهمة التجارة الخارجية غير النفطية حسب التصنيف الصناعي الدولي الموحَّد لجميع الأنشطة الاقتصادية</t>
    </r>
  </si>
  <si>
    <r>
      <t>Table 6:</t>
    </r>
    <r>
      <rPr>
        <b/>
        <sz val="10"/>
        <color theme="1"/>
        <rFont val="Arial"/>
        <family val="2"/>
      </rPr>
      <t xml:space="preserve">  Contribution of non-oil foreign trade by International Standard Industrial Classification (ISIC)</t>
    </r>
  </si>
  <si>
    <t>Nov.نوفمبر</t>
  </si>
  <si>
    <t>مصنوعات متنوعة**</t>
  </si>
  <si>
    <t>أخرى*</t>
  </si>
  <si>
    <t>Others*</t>
  </si>
  <si>
    <t>سلع استهلاكية غير مذكورة في موضع آخر*</t>
  </si>
  <si>
    <t>Consumer goods not elsewhere specified*</t>
  </si>
  <si>
    <t>الرابط</t>
  </si>
  <si>
    <t>جدول 1</t>
  </si>
  <si>
    <t>جدول 2</t>
  </si>
  <si>
    <t>جدول 3</t>
  </si>
  <si>
    <t>جدول 4</t>
  </si>
  <si>
    <t>جدول 5</t>
  </si>
  <si>
    <t>جدول 6</t>
  </si>
  <si>
    <t xml:space="preserve">Table 1 </t>
  </si>
  <si>
    <t xml:space="preserve">Table 2 </t>
  </si>
  <si>
    <t xml:space="preserve">Table 3 </t>
  </si>
  <si>
    <t xml:space="preserve">Table 4 </t>
  </si>
  <si>
    <t xml:space="preserve">Table 5 </t>
  </si>
  <si>
    <t xml:space="preserve">Table 6 </t>
  </si>
  <si>
    <t>Return to Main Page</t>
  </si>
  <si>
    <t>Contact us for media support and coordination.</t>
  </si>
  <si>
    <t xml:space="preserve">العودة إلى الصفحة الرئيسية </t>
  </si>
  <si>
    <t>للنشر الإعلامي يُرجى التواصل معنا للدعم والتنسيق.</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</si>
  <si>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</si>
  <si>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</si>
  <si>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</si>
  <si>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</si>
  <si>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</si>
  <si>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</si>
  <si>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</si>
  <si>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</si>
  <si>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</si>
  <si>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</si>
  <si>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Dec.ديسمبر</t>
  </si>
  <si>
    <t>Creative good</t>
  </si>
  <si>
    <t>السلع الإبداعية</t>
  </si>
  <si>
    <t>Information and Communication Technology goods</t>
  </si>
  <si>
    <t>سلع تكنولوجيا المعلومات والاتصالات</t>
  </si>
  <si>
    <t>High-technology goods</t>
  </si>
  <si>
    <t>سلع التكنولوجيا المتقدمة</t>
  </si>
  <si>
    <t>Capital goods</t>
  </si>
  <si>
    <t xml:space="preserve"> السلع الرأسمالية</t>
  </si>
  <si>
    <t>Intermediate goods</t>
  </si>
  <si>
    <t>السلع الوسيطة</t>
  </si>
  <si>
    <t>Final consumption goods</t>
  </si>
  <si>
    <t>السلع الاستهلاكية النهائية</t>
  </si>
  <si>
    <t>معدل النمو    2024-2023        
     Growth Rate 2023-2024</t>
  </si>
  <si>
    <t>الصادرات غير النفطية
Non-oil exports</t>
  </si>
  <si>
    <t>المعاد تصديره
Re-exports</t>
  </si>
  <si>
    <t>الواردات
Imports</t>
  </si>
  <si>
    <t>إجمالي التجارة الخارجية
Total Foreign Trade</t>
  </si>
  <si>
    <t>Foreign trade type</t>
  </si>
  <si>
    <r>
      <t xml:space="preserve">الجدول 8: </t>
    </r>
    <r>
      <rPr>
        <b/>
        <sz val="11"/>
        <rFont val="Calibri"/>
        <family val="2"/>
        <scheme val="minor"/>
      </rPr>
      <t>معدل نمو التجارة الخارجية غير النفطية حسب تصنيف الفئات الاقتصادية الواسعة</t>
    </r>
  </si>
  <si>
    <r>
      <t xml:space="preserve">Table 8: </t>
    </r>
    <r>
      <rPr>
        <b/>
        <sz val="11"/>
        <rFont val="Arial"/>
        <family val="2"/>
      </rPr>
      <t>Growth rate of non-oil foreign trade by Broad Economic Categories (BEC)</t>
    </r>
  </si>
  <si>
    <t>ملاحظة: بيانات عام 2025 أوليّة</t>
  </si>
  <si>
    <t>تم تنقيح بيانات عام 2024 وتحديثها بالاعتماد مع المصدر (جمارك أبوظبي)</t>
  </si>
  <si>
    <t xml:space="preserve">
(2022-2021) معدل النمو
Growth Rate (2023-2024)
</t>
  </si>
  <si>
    <t xml:space="preserve">
(2023-2022) معدل النمو
Growth Rate (2023-2024)
</t>
  </si>
  <si>
    <t>معدل النمو    2025-2024        
     Growth Rate 2024-2025</t>
  </si>
  <si>
    <t>Note: The data for 2025 are preliminary</t>
  </si>
  <si>
    <t>Data for the year 2024 has been revised and updated based on the source (Abu Dhabi Customs)</t>
  </si>
  <si>
    <t>الجدول 8: معدل نمو التجارة الخارجية غير النفطية حسب تصنيف الفئات الاقتصادية الواسعة</t>
  </si>
  <si>
    <t>Table 8: Growth rate of non-oil foreign trade by Broad Economic Categories (BEC)</t>
  </si>
  <si>
    <r>
      <t xml:space="preserve">الجدول 7: </t>
    </r>
    <r>
      <rPr>
        <b/>
        <sz val="12"/>
        <color theme="1"/>
        <rFont val="Arial"/>
        <family val="2"/>
      </rPr>
      <t>التجارة الخارجية غير النفطية حسب نوع السلع</t>
    </r>
  </si>
  <si>
    <r>
      <t>Table 7:</t>
    </r>
    <r>
      <rPr>
        <b/>
        <sz val="11"/>
        <color theme="1"/>
        <rFont val="Arial"/>
        <family val="2"/>
      </rPr>
      <t xml:space="preserve"> Non-oil foreign trade by type of commidities</t>
    </r>
  </si>
  <si>
    <t>الجدول 7: التجارة الخارجية غير النفطية حسب نوع السلع</t>
  </si>
  <si>
    <t>Table 7: Non-oil foreign trade by type of commidities</t>
  </si>
  <si>
    <t>جدول 7</t>
  </si>
  <si>
    <t>جدول 8</t>
  </si>
  <si>
    <t>Table 7</t>
  </si>
  <si>
    <t>Table 8</t>
  </si>
  <si>
    <r>
      <t>الجدول 2:</t>
    </r>
    <r>
      <rPr>
        <b/>
        <sz val="12"/>
        <rFont val="Arial"/>
        <family val="2"/>
      </rPr>
      <t xml:space="preserve"> مساهمة التجارة الخارجية غير النفطية حسب التصنيف المعياري للتجارة الخارجية</t>
    </r>
  </si>
  <si>
    <t>التجارة الخارجية غير النفطية حسب التصانيف الدولية الإحصائية، يناير 2025</t>
  </si>
  <si>
    <t>Non-oil Foreign Merchandise Trade by International Statistical Classification,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</si>
</sst>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0_-;_-* #,##0.00\-;_-* &quot;-&quot;??_-;_-@_-"/>
    <numFmt numFmtId="166" formatCode="mmm\-yyyy"/>
    <numFmt numFmtId="167" formatCode="_-* #,##0.0_-;\-* #,##0.0_-;_-* &quot;-&quot;??_-;_-@_-"/>
    <numFmt numFmtId="168" formatCode="0.0%"/>
    <numFmt numFmtId="169" formatCode="0.0"/>
    <numFmt numFmtId="170" formatCode="0.000"/>
  </numFmts>
  <fonts count="54"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i/>
      <sz val="8"/>
      <color theme="1"/>
      <name val="Arial"/>
      <family val="2"/>
    </font>
    <font>
      <u/>
      <sz val="8"/>
      <color theme="10"/>
      <name val="Calibri"/>
      <family val="2"/>
      <scheme val="minor"/>
    </font>
    <font>
      <b/>
      <sz val="8"/>
      <color theme="0"/>
      <name val="Calibri"/>
      <family val="2"/>
      <scheme val="minor"/>
    </font>
    <font>
      <b/>
      <sz val="11"/>
      <color rgb="FFD6A360"/>
      <name val="Calibri"/>
      <family val="2"/>
      <scheme val="minor"/>
    </font>
    <font>
      <b/>
      <sz val="8"/>
      <name val="Calibri"/>
      <family val="2"/>
      <scheme val="minor"/>
    </font>
    <font>
      <sz val="8"/>
      <color theme="1"/>
      <name val="Calibri"/>
      <family val="2"/>
      <scheme val="minor"/>
    </font>
    <font>
      <b/>
      <sz val="8"/>
      <color theme="1"/>
      <name val="Calibri"/>
      <family val="2"/>
      <scheme val="minor"/>
    </font>
    <font>
      <b/>
      <sz val="8"/>
      <color rgb="FFD6A360"/>
      <name val="Calibri"/>
      <family val="2"/>
      <scheme val="minor"/>
    </font>
    <font>
      <b/>
      <sz val="8"/>
      <color rgb="FF595959"/>
      <name val="Calibri"/>
      <family val="2"/>
      <scheme val="minor"/>
    </font>
    <font>
      <sz val="8"/>
      <color rgb="FF595959"/>
      <name val="Calibri"/>
      <family val="2"/>
      <scheme val="minor"/>
    </font>
    <font>
      <sz val="8"/>
      <color rgb="FF0D0D0D"/>
      <name val="Calibri"/>
      <family val="2"/>
      <scheme val="minor"/>
    </font>
    <font>
      <b/>
      <sz val="8"/>
      <color rgb="FF000000"/>
      <name val="Calibri"/>
      <family val="2"/>
      <scheme val="minor"/>
    </font>
    <font>
      <i/>
      <sz val="8"/>
      <color theme="1"/>
      <name val="Calibri"/>
      <family val="2"/>
      <scheme val="minor"/>
    </font>
    <font>
      <sz val="8"/>
      <name val="Arial"/>
      <family val="2"/>
    </font>
    <font>
      <sz val="10"/>
      <color theme="1"/>
      <name val="Calibri"/>
      <family val="2"/>
      <scheme val="minor"/>
    </font>
    <font>
      <sz val="8"/>
      <color theme="1"/>
      <name val="Calibri"/>
      <family val="2"/>
    </font>
    <font>
      <b/>
      <sz val="8"/>
      <color theme="1"/>
      <name val="Calibri"/>
      <family val="2"/>
    </font>
    <font>
      <b/>
      <sz val="7"/>
      <color theme="1"/>
      <name val="Calibri"/>
      <family val="2"/>
      <scheme val="minor"/>
    </font>
    <font>
      <sz val="7"/>
      <color theme="1"/>
      <name val="Calibri"/>
      <family val="2"/>
      <scheme val="minor"/>
    </font>
    <font>
      <sz val="7"/>
      <color theme="1"/>
      <name val="Arial"/>
      <family val="2"/>
    </font>
    <font>
      <u/>
      <sz val="9"/>
      <color theme="10"/>
      <name val="Calibri"/>
      <family val="2"/>
      <scheme val="minor"/>
    </font>
    <font>
      <b/>
      <sz val="12"/>
      <color theme="0"/>
      <name val="Calibri"/>
      <family val="2"/>
      <scheme val="minor"/>
    </font>
    <font>
      <sz val="11"/>
      <color theme="1"/>
      <name val="Calibri"/>
      <family val="2"/>
    </font>
    <font>
      <b/>
      <sz val="10"/>
      <color theme="1"/>
      <name val="Calibri"/>
      <family val="2"/>
      <scheme val="minor"/>
    </font>
    <font>
      <sz val="11"/>
      <color rgb="FFFF0000"/>
      <name val="Calibri"/>
      <family val="2"/>
      <scheme val="minor"/>
    </font>
    <font>
      <b/>
      <sz val="16"/>
      <color theme="0"/>
      <name val="Arial"/>
      <family val="2"/>
    </font>
    <font>
      <b/>
      <sz val="12"/>
      <color theme="0"/>
      <name val="Arial Nova Cond"/>
      <family val="2"/>
    </font>
    <font>
      <b/>
      <sz val="9"/>
      <color theme="1"/>
      <name val="Arial"/>
      <family val="2"/>
    </font>
    <font>
      <b/>
      <sz val="12"/>
      <name val="Arial"/>
      <family val="2"/>
    </font>
    <font>
      <b/>
      <sz val="11"/>
      <color theme="1"/>
      <name val="Arial"/>
      <family val="2"/>
    </font>
    <font>
      <b/>
      <sz val="10"/>
      <color rgb="FFD6A360"/>
      <name val="Arial"/>
      <family val="2"/>
    </font>
    <font>
      <b/>
      <sz val="10"/>
      <color theme="1"/>
      <name val="Arial"/>
      <family val="2"/>
    </font>
    <font>
      <b/>
      <sz val="12"/>
      <color rgb="FFD6A360"/>
      <name val="Arial"/>
      <family val="2"/>
    </font>
    <font>
      <b/>
      <sz val="12"/>
      <color theme="1"/>
      <name val="Arial"/>
      <family val="2"/>
    </font>
    <font>
      <b/>
      <sz val="14"/>
      <color theme="0"/>
      <name val="Arial"/>
      <family val="2"/>
    </font>
    <font>
      <b/>
      <sz val="12"/>
      <color theme="0"/>
      <name val="Arial"/>
      <family val="2"/>
    </font>
    <font>
      <u/>
      <sz val="8"/>
      <color theme="10"/>
      <name val="Arial"/>
      <family val="2"/>
    </font>
    <font>
      <b/>
      <sz val="14"/>
      <name val="Calibri"/>
      <family val="2"/>
      <scheme val="minor"/>
    </font>
    <font>
      <sz val="11"/>
      <name val="Calibri"/>
      <family val="2"/>
      <scheme val="minor"/>
    </font>
    <font>
      <u/>
      <sz val="8"/>
      <color rgb="FF0000FF"/>
      <name val="Arial"/>
      <family val="2"/>
    </font>
    <font>
      <sz val="8"/>
      <color rgb="FF000000"/>
      <name val="Arial"/>
      <family val="2"/>
    </font>
    <font>
      <b/>
      <sz val="11"/>
      <name val="Arial"/>
      <family val="2"/>
    </font>
    <font>
      <b/>
      <sz val="11"/>
      <name val="Calibri"/>
      <family val="2"/>
      <scheme val="minor"/>
    </font>
    <font>
      <b/>
      <sz val="10"/>
      <color theme="0"/>
      <name val="Calibri"/>
      <family val="2"/>
      <scheme val="minor"/>
    </font>
    <font>
      <b/>
      <sz val="8"/>
      <color theme="0"/>
      <name val="Calibri"/>
      <family val="2"/>
    </font>
  </fonts>
  <fills count="6">
    <fill>
      <patternFill patternType="none"/>
    </fill>
    <fill>
      <patternFill patternType="gray125"/>
    </fill>
    <fill>
      <patternFill patternType="solid">
        <fgColor theme="0"/>
        <bgColor indexed="64"/>
      </patternFill>
    </fill>
    <fill>
      <patternFill patternType="solid">
        <fgColor rgb="FFD6A360"/>
        <bgColor indexed="64"/>
      </patternFill>
    </fill>
    <fill>
      <patternFill patternType="solid">
        <fgColor theme="6" tint="0.79998168889431442"/>
        <bgColor indexed="64"/>
      </patternFill>
    </fill>
    <fill>
      <patternFill patternType="solid">
        <fgColor theme="6" tint="0.59999389629810485"/>
        <bgColor indexed="64"/>
      </patternFill>
    </fill>
  </fills>
  <borders count="9">
    <border>
      <left/>
      <right/>
      <top/>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bottom/>
      <diagonal/>
    </border>
  </borders>
  <cellStyleXfs count="12">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9" fontId="1" fillId="0" borderId="0" applyFont="0" applyFill="0" applyBorder="0" applyAlignment="0" applyProtection="0"/>
    <xf numFmtId="0" fontId="31" fillId="0" borderId="0"/>
    <xf numFmtId="43" fontId="31" fillId="0" borderId="0" applyFont="0" applyFill="0" applyBorder="0" applyAlignment="0" applyProtection="0"/>
    <xf numFmtId="9" fontId="1" fillId="0" borderId="0" applyFont="0" applyFill="0" applyBorder="0" applyAlignment="0" applyProtection="0"/>
    <xf numFmtId="0" fontId="1" fillId="0" borderId="0"/>
    <xf numFmtId="0" fontId="46" fillId="0" borderId="0">
      <alignment vertical="center"/>
    </xf>
    <xf numFmtId="0" fontId="47" fillId="0" borderId="0"/>
  </cellStyleXfs>
  <cellXfs count="233">
    <xf numFmtId="0" fontId="0" fillId="0" borderId="0" xfId="0"/>
    <xf numFmtId="0" fontId="4" fillId="0" borderId="1" xfId="0" applyFont="1" applyBorder="1"/>
    <xf numFmtId="0" fontId="4" fillId="0" borderId="0" xfId="0" applyFont="1" applyAlignment="1">
      <alignment horizontal="left"/>
    </xf>
    <xf numFmtId="0" fontId="4" fillId="0" borderId="0" xfId="0" applyFont="1"/>
    <xf numFmtId="0" fontId="9" fillId="0" borderId="0" xfId="0" applyFont="1"/>
    <xf numFmtId="0" fontId="8" fillId="3" borderId="0" xfId="0" applyFont="1" applyFill="1" applyAlignment="1">
      <alignment vertical="center"/>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4" fillId="0" borderId="0" xfId="0" applyFont="1" applyAlignment="1">
      <alignment horizontal="right"/>
    </xf>
    <xf numFmtId="0" fontId="4" fillId="0" borderId="0" xfId="0" applyFont="1" applyAlignment="1">
      <alignment horizontal="left" vertical="center" wrapText="1"/>
    </xf>
    <xf numFmtId="0" fontId="9" fillId="0" borderId="0" xfId="0" applyFont="1" applyAlignment="1">
      <alignment horizontal="right"/>
    </xf>
    <xf numFmtId="49" fontId="5" fillId="0" borderId="0" xfId="2" applyFont="1" applyAlignment="1">
      <alignment vertical="center" readingOrder="1"/>
    </xf>
    <xf numFmtId="0" fontId="14" fillId="0" borderId="0" xfId="0" applyFont="1"/>
    <xf numFmtId="0" fontId="5" fillId="2" borderId="0" xfId="0" applyFont="1" applyFill="1" applyAlignment="1">
      <alignment vertical="center" readingOrder="2"/>
    </xf>
    <xf numFmtId="0" fontId="14" fillId="0" borderId="0" xfId="0" applyFont="1" applyAlignment="1">
      <alignment horizontal="right"/>
    </xf>
    <xf numFmtId="49" fontId="12" fillId="0" borderId="0" xfId="2" applyFont="1" applyAlignment="1">
      <alignment vertical="center" readingOrder="1"/>
    </xf>
    <xf numFmtId="0" fontId="3" fillId="0" borderId="0" xfId="3" applyFill="1"/>
    <xf numFmtId="0" fontId="17" fillId="0" borderId="0" xfId="0" applyFont="1" applyAlignment="1">
      <alignment horizontal="left" vertical="center" wrapText="1" readingOrder="1"/>
    </xf>
    <xf numFmtId="0" fontId="18" fillId="0" borderId="0" xfId="0" applyFont="1" applyAlignment="1">
      <alignment horizontal="left" vertical="center" wrapText="1" readingOrder="1"/>
    </xf>
    <xf numFmtId="0" fontId="10" fillId="0" borderId="0" xfId="3" applyFont="1" applyFill="1" applyAlignment="1">
      <alignment vertical="center" wrapText="1"/>
    </xf>
    <xf numFmtId="0" fontId="15" fillId="0" borderId="0" xfId="0" applyFont="1" applyAlignment="1">
      <alignment vertical="center" wrapText="1"/>
    </xf>
    <xf numFmtId="0" fontId="14" fillId="0" borderId="1" xfId="0" applyFont="1" applyBorder="1" applyAlignment="1">
      <alignment vertical="center" wrapText="1"/>
    </xf>
    <xf numFmtId="0" fontId="14" fillId="0" borderId="0" xfId="0" applyFont="1" applyAlignment="1">
      <alignment vertical="center" wrapText="1"/>
    </xf>
    <xf numFmtId="0" fontId="14" fillId="0" borderId="0" xfId="0" applyFont="1" applyAlignment="1">
      <alignment horizontal="left" vertical="center" wrapText="1"/>
    </xf>
    <xf numFmtId="166" fontId="15" fillId="0" borderId="0" xfId="0" applyNumberFormat="1" applyFont="1" applyAlignment="1">
      <alignment horizontal="right" vertical="center" wrapText="1"/>
    </xf>
    <xf numFmtId="0" fontId="14" fillId="0" borderId="0" xfId="0" applyFont="1" applyAlignment="1">
      <alignment horizontal="left"/>
    </xf>
    <xf numFmtId="0" fontId="20" fillId="0" borderId="0" xfId="0" applyFont="1" applyAlignment="1">
      <alignment horizontal="justify" vertical="center" wrapText="1"/>
    </xf>
    <xf numFmtId="0" fontId="14" fillId="0" borderId="0" xfId="0" applyFont="1" applyAlignment="1">
      <alignment horizontal="right" vertical="center" wrapText="1"/>
    </xf>
    <xf numFmtId="0" fontId="17" fillId="0" borderId="0" xfId="0" applyFont="1" applyAlignment="1">
      <alignment horizontal="right" vertical="center" wrapText="1"/>
    </xf>
    <xf numFmtId="0" fontId="19" fillId="0" borderId="0" xfId="0" applyFont="1" applyAlignment="1">
      <alignment horizontal="right" vertical="center" wrapText="1"/>
    </xf>
    <xf numFmtId="0" fontId="19" fillId="0" borderId="0" xfId="0" applyFont="1" applyAlignment="1">
      <alignment horizontal="right" vertical="center" wrapText="1" readingOrder="2"/>
    </xf>
    <xf numFmtId="0" fontId="10" fillId="0" borderId="0" xfId="3" applyFont="1" applyAlignment="1">
      <alignment horizontal="right" vertical="center" wrapText="1"/>
    </xf>
    <xf numFmtId="0" fontId="21" fillId="0" borderId="0" xfId="0" applyFont="1"/>
    <xf numFmtId="0" fontId="21" fillId="2" borderId="0" xfId="0" applyFont="1" applyFill="1" applyAlignment="1">
      <alignment horizontal="left"/>
    </xf>
    <xf numFmtId="49" fontId="22" fillId="0" borderId="0" xfId="2" applyFont="1" applyAlignment="1">
      <alignment vertical="center" readingOrder="1"/>
    </xf>
    <xf numFmtId="0" fontId="24" fillId="4" borderId="0" xfId="0" applyFont="1" applyFill="1" applyAlignment="1">
      <alignment horizontal="left" vertical="top"/>
    </xf>
    <xf numFmtId="0" fontId="24" fillId="4" borderId="0" xfId="0" applyFont="1" applyFill="1" applyAlignment="1">
      <alignment horizontal="right" vertical="top"/>
    </xf>
    <xf numFmtId="0" fontId="0" fillId="0" borderId="0" xfId="0" applyAlignment="1">
      <alignment wrapText="1"/>
    </xf>
    <xf numFmtId="0" fontId="24" fillId="5" borderId="0" xfId="0" applyFont="1" applyFill="1" applyAlignment="1">
      <alignment horizontal="left" vertical="top"/>
    </xf>
    <xf numFmtId="0" fontId="24" fillId="5" borderId="0" xfId="0" applyFont="1" applyFill="1" applyAlignment="1">
      <alignment horizontal="right" vertical="top"/>
    </xf>
    <xf numFmtId="0" fontId="25" fillId="5" borderId="0" xfId="0" applyFont="1" applyFill="1" applyAlignment="1">
      <alignment horizontal="right" vertical="top"/>
    </xf>
    <xf numFmtId="0" fontId="9" fillId="2" borderId="0" xfId="0" applyFont="1" applyFill="1" applyAlignment="1">
      <alignment horizontal="left"/>
    </xf>
    <xf numFmtId="0" fontId="22" fillId="2" borderId="0" xfId="0" applyFont="1" applyFill="1" applyAlignment="1">
      <alignment vertical="center" readingOrder="2"/>
    </xf>
    <xf numFmtId="0" fontId="14" fillId="4" borderId="0" xfId="0" applyFont="1" applyFill="1" applyAlignment="1">
      <alignment horizontal="left" vertical="top"/>
    </xf>
    <xf numFmtId="0" fontId="14" fillId="4" borderId="0" xfId="0" applyFont="1" applyFill="1" applyAlignment="1">
      <alignment horizontal="right" vertical="top"/>
    </xf>
    <xf numFmtId="0" fontId="14" fillId="5" borderId="0" xfId="0" applyFont="1" applyFill="1" applyAlignment="1">
      <alignment horizontal="left" vertical="top"/>
    </xf>
    <xf numFmtId="0" fontId="14" fillId="5" borderId="0" xfId="0" applyFont="1" applyFill="1" applyAlignment="1">
      <alignment horizontal="right" vertical="top"/>
    </xf>
    <xf numFmtId="0" fontId="28" fillId="0" borderId="0" xfId="0" applyFont="1" applyAlignment="1">
      <alignment vertical="center" wrapText="1"/>
    </xf>
    <xf numFmtId="0" fontId="27" fillId="0" borderId="0" xfId="0" applyFont="1" applyAlignment="1">
      <alignment horizontal="right" vertical="center" wrapText="1" readingOrder="2"/>
    </xf>
    <xf numFmtId="0" fontId="6" fillId="0" borderId="0" xfId="0" applyFont="1" applyAlignment="1">
      <alignment horizontal="center" wrapText="1"/>
    </xf>
    <xf numFmtId="0" fontId="29" fillId="0" borderId="0" xfId="3" applyFont="1" applyFill="1" applyAlignment="1">
      <alignment horizontal="center"/>
    </xf>
    <xf numFmtId="0" fontId="10" fillId="0" borderId="0" xfId="3" applyFont="1" applyFill="1" applyAlignment="1">
      <alignment horizontal="left"/>
    </xf>
    <xf numFmtId="0" fontId="10" fillId="0" borderId="0" xfId="3" applyFont="1" applyAlignment="1">
      <alignment horizontal="right" vertical="center"/>
    </xf>
    <xf numFmtId="0" fontId="13" fillId="3" borderId="0" xfId="0" applyFont="1" applyFill="1" applyAlignment="1">
      <alignment vertical="center"/>
    </xf>
    <xf numFmtId="0" fontId="30" fillId="3" borderId="0" xfId="0" applyFont="1" applyFill="1" applyAlignment="1">
      <alignment vertical="center" wrapText="1"/>
    </xf>
    <xf numFmtId="0" fontId="30" fillId="3" borderId="0" xfId="0" applyFont="1" applyFill="1" applyAlignment="1">
      <alignment vertical="center" wrapText="1" readingOrder="2"/>
    </xf>
    <xf numFmtId="0" fontId="3" fillId="0" borderId="0" xfId="3" applyFill="1" applyAlignment="1">
      <alignment horizontal="center"/>
    </xf>
    <xf numFmtId="49" fontId="12" fillId="0" borderId="0" xfId="2" applyFont="1" applyAlignment="1">
      <alignment horizontal="left" vertical="center" wrapText="1" readingOrder="1"/>
    </xf>
    <xf numFmtId="165" fontId="11" fillId="3" borderId="0" xfId="1" applyNumberFormat="1" applyFont="1" applyFill="1" applyBorder="1" applyAlignment="1">
      <alignment horizontal="center" vertical="center" wrapText="1"/>
    </xf>
    <xf numFmtId="165" fontId="11" fillId="3" borderId="7" xfId="1" applyNumberFormat="1" applyFont="1" applyFill="1" applyBorder="1" applyAlignment="1">
      <alignment horizontal="center" vertical="center" wrapText="1"/>
    </xf>
    <xf numFmtId="0" fontId="12" fillId="0" borderId="0" xfId="0" applyFont="1" applyAlignment="1">
      <alignment vertical="center"/>
    </xf>
    <xf numFmtId="0" fontId="25" fillId="5" borderId="0" xfId="0" applyFont="1" applyFill="1" applyAlignment="1">
      <alignment horizontal="left" vertical="top"/>
    </xf>
    <xf numFmtId="0" fontId="10" fillId="0" borderId="0" xfId="3" applyFont="1" applyFill="1" applyAlignment="1">
      <alignment horizontal="left" vertical="center" wrapText="1"/>
    </xf>
    <xf numFmtId="0" fontId="25" fillId="4" borderId="0" xfId="0" applyFont="1" applyFill="1" applyAlignment="1">
      <alignment horizontal="left" vertical="top"/>
    </xf>
    <xf numFmtId="167" fontId="25" fillId="4" borderId="2" xfId="1" applyNumberFormat="1" applyFont="1" applyFill="1" applyBorder="1" applyAlignment="1">
      <alignment horizontal="left" vertical="top"/>
    </xf>
    <xf numFmtId="0" fontId="25" fillId="4" borderId="0" xfId="0" applyFont="1" applyFill="1" applyAlignment="1">
      <alignment horizontal="right" vertical="top"/>
    </xf>
    <xf numFmtId="0" fontId="15" fillId="4" borderId="0" xfId="0" applyFont="1" applyFill="1" applyAlignment="1">
      <alignment horizontal="right" vertical="top"/>
    </xf>
    <xf numFmtId="0" fontId="15" fillId="5" borderId="0" xfId="0" applyFont="1" applyFill="1" applyAlignment="1">
      <alignment horizontal="right" vertical="top"/>
    </xf>
    <xf numFmtId="167" fontId="25" fillId="5" borderId="2" xfId="1" applyNumberFormat="1" applyFont="1" applyFill="1" applyBorder="1" applyAlignment="1">
      <alignment horizontal="center" vertical="top"/>
    </xf>
    <xf numFmtId="167" fontId="15" fillId="4" borderId="2" xfId="1" applyNumberFormat="1" applyFont="1" applyFill="1" applyBorder="1" applyAlignment="1">
      <alignment horizontal="right" vertical="top"/>
    </xf>
    <xf numFmtId="167" fontId="14" fillId="4" borderId="2" xfId="1" applyNumberFormat="1" applyFont="1" applyFill="1" applyBorder="1" applyAlignment="1">
      <alignment horizontal="right" vertical="top"/>
    </xf>
    <xf numFmtId="167" fontId="14" fillId="4" borderId="0" xfId="1" applyNumberFormat="1" applyFont="1" applyFill="1" applyAlignment="1">
      <alignment horizontal="right" vertical="top"/>
    </xf>
    <xf numFmtId="167" fontId="15" fillId="5" borderId="2" xfId="1" applyNumberFormat="1" applyFont="1" applyFill="1" applyBorder="1" applyAlignment="1">
      <alignment horizontal="right" vertical="top"/>
    </xf>
    <xf numFmtId="167" fontId="14" fillId="5" borderId="2" xfId="1" applyNumberFormat="1" applyFont="1" applyFill="1" applyBorder="1" applyAlignment="1">
      <alignment horizontal="right" vertical="top"/>
    </xf>
    <xf numFmtId="167" fontId="14" fillId="5" borderId="0" xfId="1" applyNumberFormat="1" applyFont="1" applyFill="1" applyAlignment="1">
      <alignment horizontal="right" vertical="top"/>
    </xf>
    <xf numFmtId="43" fontId="14" fillId="0" borderId="0" xfId="0" applyNumberFormat="1" applyFont="1"/>
    <xf numFmtId="169" fontId="14" fillId="0" borderId="0" xfId="0" applyNumberFormat="1" applyFont="1"/>
    <xf numFmtId="43" fontId="21" fillId="2" borderId="0" xfId="0" applyNumberFormat="1" applyFont="1" applyFill="1" applyAlignment="1">
      <alignment horizontal="left"/>
    </xf>
    <xf numFmtId="169" fontId="24" fillId="4" borderId="0" xfId="8" applyNumberFormat="1" applyFont="1" applyFill="1" applyBorder="1" applyAlignment="1">
      <alignment horizontal="right" vertical="top"/>
    </xf>
    <xf numFmtId="169" fontId="24" fillId="4" borderId="2" xfId="8" applyNumberFormat="1" applyFont="1" applyFill="1" applyBorder="1" applyAlignment="1">
      <alignment horizontal="right" vertical="top"/>
    </xf>
    <xf numFmtId="169" fontId="24" fillId="5" borderId="2" xfId="8" applyNumberFormat="1" applyFont="1" applyFill="1" applyBorder="1" applyAlignment="1">
      <alignment horizontal="right" vertical="top"/>
    </xf>
    <xf numFmtId="169" fontId="25" fillId="5" borderId="0" xfId="0" applyNumberFormat="1" applyFont="1" applyFill="1" applyAlignment="1">
      <alignment horizontal="right" vertical="top"/>
    </xf>
    <xf numFmtId="0" fontId="32" fillId="4" borderId="0" xfId="0" applyFont="1" applyFill="1" applyAlignment="1">
      <alignment horizontal="left" vertical="center" wrapText="1"/>
    </xf>
    <xf numFmtId="0" fontId="32" fillId="5" borderId="0" xfId="0" applyFont="1" applyFill="1" applyAlignment="1">
      <alignment horizontal="left" vertical="center" wrapText="1"/>
    </xf>
    <xf numFmtId="0" fontId="15" fillId="4" borderId="0" xfId="0" applyFont="1" applyFill="1" applyAlignment="1">
      <alignment horizontal="left" vertical="center" wrapText="1"/>
    </xf>
    <xf numFmtId="0" fontId="15" fillId="5" borderId="0" xfId="0" applyFont="1" applyFill="1" applyAlignment="1">
      <alignment horizontal="left" vertical="center" wrapText="1"/>
    </xf>
    <xf numFmtId="167" fontId="15" fillId="5" borderId="0" xfId="1" applyNumberFormat="1" applyFont="1" applyFill="1" applyBorder="1" applyAlignment="1">
      <alignment horizontal="right" vertical="top"/>
    </xf>
    <xf numFmtId="167" fontId="15" fillId="4" borderId="0" xfId="1" applyNumberFormat="1" applyFont="1" applyFill="1" applyBorder="1" applyAlignment="1">
      <alignment horizontal="right" vertical="top"/>
    </xf>
    <xf numFmtId="167" fontId="25" fillId="4" borderId="0" xfId="1" applyNumberFormat="1" applyFont="1" applyFill="1" applyBorder="1" applyAlignment="1">
      <alignment horizontal="left" vertical="top"/>
    </xf>
    <xf numFmtId="167" fontId="25" fillId="5" borderId="0" xfId="1" applyNumberFormat="1" applyFont="1" applyFill="1" applyBorder="1" applyAlignment="1">
      <alignment horizontal="center" vertical="top"/>
    </xf>
    <xf numFmtId="169" fontId="25" fillId="5" borderId="2" xfId="0" applyNumberFormat="1" applyFont="1" applyFill="1" applyBorder="1" applyAlignment="1">
      <alignment horizontal="right" vertical="top"/>
    </xf>
    <xf numFmtId="0" fontId="32" fillId="4" borderId="0" xfId="0" applyFont="1" applyFill="1" applyAlignment="1">
      <alignment vertical="center" wrapText="1"/>
    </xf>
    <xf numFmtId="0" fontId="32" fillId="5" borderId="0" xfId="0" applyFont="1" applyFill="1" applyAlignment="1">
      <alignment vertical="center" wrapText="1"/>
    </xf>
    <xf numFmtId="165" fontId="11" fillId="3" borderId="2" xfId="1" applyNumberFormat="1" applyFont="1" applyFill="1" applyBorder="1" applyAlignment="1">
      <alignment horizontal="center" vertical="center" wrapText="1"/>
    </xf>
    <xf numFmtId="0" fontId="14" fillId="0" borderId="0" xfId="0" applyFont="1" applyAlignment="1">
      <alignment horizontal="center" vertical="center" wrapText="1"/>
    </xf>
    <xf numFmtId="0" fontId="24" fillId="0" borderId="0" xfId="0" applyFont="1" applyAlignment="1">
      <alignment horizontal="left" vertical="top"/>
    </xf>
    <xf numFmtId="164" fontId="24" fillId="0" borderId="0" xfId="1" applyFont="1" applyFill="1" applyAlignment="1">
      <alignment horizontal="left" vertical="top"/>
    </xf>
    <xf numFmtId="0" fontId="24" fillId="0" borderId="0" xfId="0" applyFont="1" applyAlignment="1">
      <alignment horizontal="right" vertical="top"/>
    </xf>
    <xf numFmtId="0" fontId="15" fillId="5" borderId="0" xfId="0" applyFont="1" applyFill="1" applyAlignment="1">
      <alignment horizontal="left" vertical="top"/>
    </xf>
    <xf numFmtId="167" fontId="15" fillId="5" borderId="0" xfId="1" applyNumberFormat="1" applyFont="1" applyFill="1" applyAlignment="1">
      <alignment horizontal="right" vertical="top"/>
    </xf>
    <xf numFmtId="167" fontId="14" fillId="4" borderId="0" xfId="1" applyNumberFormat="1" applyFont="1" applyFill="1" applyBorder="1" applyAlignment="1">
      <alignment horizontal="right" vertical="top"/>
    </xf>
    <xf numFmtId="0" fontId="23" fillId="5" borderId="0" xfId="0" applyFont="1" applyFill="1" applyAlignment="1">
      <alignment horizontal="center" vertical="center" wrapText="1"/>
    </xf>
    <xf numFmtId="0" fontId="23" fillId="4" borderId="0" xfId="0" applyFont="1" applyFill="1" applyAlignment="1">
      <alignment horizontal="center" vertical="center" wrapText="1"/>
    </xf>
    <xf numFmtId="167" fontId="15" fillId="4" borderId="0" xfId="1" applyNumberFormat="1" applyFont="1" applyFill="1" applyBorder="1" applyAlignment="1">
      <alignment horizontal="left" vertical="top"/>
    </xf>
    <xf numFmtId="167" fontId="15" fillId="4" borderId="2" xfId="1" applyNumberFormat="1" applyFont="1" applyFill="1" applyBorder="1" applyAlignment="1">
      <alignment horizontal="left" vertical="top"/>
    </xf>
    <xf numFmtId="167" fontId="14" fillId="0" borderId="0" xfId="1" applyNumberFormat="1" applyFont="1"/>
    <xf numFmtId="167" fontId="25" fillId="4" borderId="0" xfId="1" applyNumberFormat="1" applyFont="1" applyFill="1" applyAlignment="1">
      <alignment horizontal="left" vertical="top"/>
    </xf>
    <xf numFmtId="167" fontId="25" fillId="4" borderId="2" xfId="1" applyNumberFormat="1" applyFont="1" applyFill="1" applyBorder="1" applyAlignment="1">
      <alignment horizontal="right" vertical="top"/>
    </xf>
    <xf numFmtId="167" fontId="25" fillId="4" borderId="0" xfId="1" applyNumberFormat="1" applyFont="1" applyFill="1" applyAlignment="1">
      <alignment horizontal="right" vertical="top"/>
    </xf>
    <xf numFmtId="169" fontId="25" fillId="4" borderId="2" xfId="0" applyNumberFormat="1" applyFont="1" applyFill="1" applyBorder="1" applyAlignment="1">
      <alignment horizontal="right" vertical="top"/>
    </xf>
    <xf numFmtId="169" fontId="25" fillId="4" borderId="0" xfId="0" applyNumberFormat="1" applyFont="1" applyFill="1" applyAlignment="1">
      <alignment horizontal="right" vertical="top"/>
    </xf>
    <xf numFmtId="167" fontId="24" fillId="4" borderId="2" xfId="1" applyNumberFormat="1" applyFont="1" applyFill="1" applyBorder="1" applyAlignment="1">
      <alignment horizontal="right" vertical="top"/>
    </xf>
    <xf numFmtId="0" fontId="16" fillId="0" borderId="0" xfId="0" applyFont="1" applyAlignment="1">
      <alignment wrapText="1"/>
    </xf>
    <xf numFmtId="0" fontId="12" fillId="0" borderId="0" xfId="0" applyFont="1"/>
    <xf numFmtId="167" fontId="24" fillId="4" borderId="0" xfId="1" applyNumberFormat="1" applyFont="1" applyFill="1" applyAlignment="1">
      <alignment horizontal="left" vertical="top"/>
    </xf>
    <xf numFmtId="167" fontId="24" fillId="5" borderId="0" xfId="1" applyNumberFormat="1" applyFont="1" applyFill="1" applyAlignment="1">
      <alignment horizontal="left" vertical="top"/>
    </xf>
    <xf numFmtId="167" fontId="24" fillId="5" borderId="0" xfId="1" applyNumberFormat="1" applyFont="1" applyFill="1" applyBorder="1" applyAlignment="1">
      <alignment horizontal="left" vertical="top"/>
    </xf>
    <xf numFmtId="0" fontId="0" fillId="0" borderId="0" xfId="0" applyAlignment="1">
      <alignment horizontal="center" vertical="center"/>
    </xf>
    <xf numFmtId="0" fontId="21" fillId="2" borderId="0" xfId="0" applyFont="1" applyFill="1" applyAlignment="1">
      <alignment horizontal="center" vertical="center"/>
    </xf>
    <xf numFmtId="170" fontId="14" fillId="0" borderId="0" xfId="0" applyNumberFormat="1" applyFont="1"/>
    <xf numFmtId="167" fontId="24" fillId="4" borderId="8" xfId="1" applyNumberFormat="1" applyFont="1" applyFill="1" applyBorder="1" applyAlignment="1">
      <alignment horizontal="left" vertical="top"/>
    </xf>
    <xf numFmtId="167" fontId="24" fillId="5" borderId="8" xfId="1" applyNumberFormat="1" applyFont="1" applyFill="1" applyBorder="1" applyAlignment="1">
      <alignment horizontal="left" vertical="top"/>
    </xf>
    <xf numFmtId="167" fontId="24" fillId="5" borderId="2" xfId="1" applyNumberFormat="1" applyFont="1" applyFill="1" applyBorder="1" applyAlignment="1">
      <alignment horizontal="right" vertical="top"/>
    </xf>
    <xf numFmtId="167" fontId="25" fillId="5" borderId="2" xfId="1" applyNumberFormat="1" applyFont="1" applyFill="1" applyBorder="1" applyAlignment="1">
      <alignment horizontal="right" vertical="top"/>
    </xf>
    <xf numFmtId="167" fontId="24" fillId="4" borderId="0" xfId="1" applyNumberFormat="1" applyFont="1" applyFill="1" applyBorder="1" applyAlignment="1">
      <alignment horizontal="right" vertical="top"/>
    </xf>
    <xf numFmtId="167" fontId="24" fillId="5" borderId="0" xfId="1" applyNumberFormat="1" applyFont="1" applyFill="1" applyBorder="1" applyAlignment="1">
      <alignment horizontal="right" vertical="top"/>
    </xf>
    <xf numFmtId="167" fontId="25" fillId="4" borderId="0" xfId="1" applyNumberFormat="1" applyFont="1" applyFill="1" applyBorder="1" applyAlignment="1">
      <alignment horizontal="right" vertical="top"/>
    </xf>
    <xf numFmtId="169" fontId="24" fillId="5" borderId="0" xfId="8" applyNumberFormat="1" applyFont="1" applyFill="1" applyBorder="1" applyAlignment="1">
      <alignment horizontal="right" vertical="top"/>
    </xf>
    <xf numFmtId="167" fontId="15" fillId="5" borderId="2" xfId="1" applyNumberFormat="1" applyFont="1" applyFill="1" applyBorder="1" applyAlignment="1">
      <alignment horizontal="left" vertical="top"/>
    </xf>
    <xf numFmtId="0" fontId="14" fillId="5" borderId="0" xfId="0" applyFont="1" applyFill="1" applyAlignment="1">
      <alignment horizontal="center" vertical="center" wrapText="1"/>
    </xf>
    <xf numFmtId="0" fontId="14" fillId="4" borderId="0" xfId="0" applyFont="1" applyFill="1" applyAlignment="1">
      <alignment horizontal="center" vertical="center" wrapText="1"/>
    </xf>
    <xf numFmtId="167" fontId="24" fillId="4" borderId="0" xfId="1" applyNumberFormat="1" applyFont="1" applyFill="1" applyBorder="1" applyAlignment="1">
      <alignment horizontal="left" vertical="top"/>
    </xf>
    <xf numFmtId="0" fontId="14" fillId="5" borderId="0" xfId="0" applyFont="1" applyFill="1" applyAlignment="1">
      <alignment horizontal="center" vertical="center"/>
    </xf>
    <xf numFmtId="0" fontId="14" fillId="0" borderId="0" xfId="0" applyFont="1" applyAlignment="1">
      <alignment horizontal="left" vertical="top"/>
    </xf>
    <xf numFmtId="167" fontId="14" fillId="0" borderId="0" xfId="0" applyNumberFormat="1" applyFont="1"/>
    <xf numFmtId="167" fontId="0" fillId="0" borderId="0" xfId="0" applyNumberFormat="1"/>
    <xf numFmtId="169" fontId="0" fillId="0" borderId="0" xfId="0" applyNumberFormat="1"/>
    <xf numFmtId="169" fontId="33" fillId="0" borderId="0" xfId="0" applyNumberFormat="1" applyFont="1"/>
    <xf numFmtId="167" fontId="15" fillId="4" borderId="0" xfId="1" applyNumberFormat="1" applyFont="1" applyFill="1" applyBorder="1" applyAlignment="1">
      <alignment horizontal="center" vertical="top"/>
    </xf>
    <xf numFmtId="164" fontId="0" fillId="0" borderId="0" xfId="1" applyFont="1"/>
    <xf numFmtId="168" fontId="0" fillId="0" borderId="0" xfId="8" applyNumberFormat="1" applyFont="1"/>
    <xf numFmtId="164" fontId="14" fillId="0" borderId="0" xfId="1" applyFont="1"/>
    <xf numFmtId="0" fontId="5" fillId="2" borderId="0" xfId="0" applyFont="1" applyFill="1" applyAlignment="1">
      <alignment horizontal="right" vertical="center" readingOrder="2"/>
    </xf>
    <xf numFmtId="0" fontId="34" fillId="3" borderId="0" xfId="0" applyFont="1" applyFill="1"/>
    <xf numFmtId="0" fontId="35" fillId="3" borderId="0" xfId="0" applyFont="1" applyFill="1" applyAlignment="1">
      <alignment horizontal="left" vertical="center" wrapText="1"/>
    </xf>
    <xf numFmtId="0" fontId="36" fillId="0" borderId="0" xfId="0" applyFont="1" applyAlignment="1">
      <alignment horizontal="right" wrapText="1"/>
    </xf>
    <xf numFmtId="0" fontId="4" fillId="0" borderId="0" xfId="0" applyFont="1" applyAlignment="1">
      <alignment horizontal="right" vertical="center"/>
    </xf>
    <xf numFmtId="0" fontId="4" fillId="0" borderId="0" xfId="0" applyFont="1" applyAlignment="1">
      <alignment horizontal="left" vertical="center"/>
    </xf>
    <xf numFmtId="0" fontId="14" fillId="0" borderId="0" xfId="0" applyFont="1" applyAlignment="1">
      <alignment horizontal="center"/>
    </xf>
    <xf numFmtId="0" fontId="6" fillId="0" borderId="0" xfId="0" applyFont="1" applyAlignment="1">
      <alignment horizontal="left"/>
    </xf>
    <xf numFmtId="0" fontId="41" fillId="0" borderId="0" xfId="0" applyFont="1"/>
    <xf numFmtId="49" fontId="41" fillId="0" borderId="0" xfId="2" applyFont="1" applyAlignment="1">
      <alignment vertical="center" readingOrder="1"/>
    </xf>
    <xf numFmtId="0" fontId="41" fillId="0" borderId="0" xfId="0" applyFont="1" applyAlignment="1">
      <alignment vertical="center"/>
    </xf>
    <xf numFmtId="49" fontId="8" fillId="0" borderId="0" xfId="2" applyFont="1" applyAlignment="1">
      <alignment vertical="center" readingOrder="1"/>
    </xf>
    <xf numFmtId="0" fontId="6" fillId="0" borderId="0" xfId="0" applyFont="1" applyAlignment="1">
      <alignment horizontal="right" vertical="center"/>
    </xf>
    <xf numFmtId="0" fontId="15" fillId="0" borderId="0" xfId="0" applyFont="1"/>
    <xf numFmtId="49" fontId="13" fillId="0" borderId="0" xfId="2" applyFont="1" applyAlignment="1">
      <alignment vertical="center" readingOrder="1"/>
    </xf>
    <xf numFmtId="0" fontId="15" fillId="0" borderId="0" xfId="0" applyFont="1" applyAlignment="1">
      <alignment horizontal="right"/>
    </xf>
    <xf numFmtId="0" fontId="43" fillId="3" borderId="0" xfId="0" applyFont="1" applyFill="1" applyAlignment="1">
      <alignment vertical="center"/>
    </xf>
    <xf numFmtId="17" fontId="44" fillId="3" borderId="0" xfId="0" applyNumberFormat="1" applyFont="1" applyFill="1" applyAlignment="1">
      <alignment horizontal="left" vertical="center"/>
    </xf>
    <xf numFmtId="0" fontId="44" fillId="3" borderId="0" xfId="0" applyFont="1" applyFill="1" applyAlignment="1">
      <alignment vertical="center"/>
    </xf>
    <xf numFmtId="0" fontId="24" fillId="0" borderId="0" xfId="0" applyFont="1" applyAlignment="1">
      <alignment horizontal="right" vertical="center" wrapText="1" readingOrder="2"/>
    </xf>
    <xf numFmtId="0" fontId="24" fillId="0" borderId="0" xfId="0" applyFont="1" applyAlignment="1">
      <alignment vertical="center" wrapText="1" readingOrder="2"/>
    </xf>
    <xf numFmtId="43" fontId="14" fillId="0" borderId="0" xfId="0" applyNumberFormat="1" applyFont="1" applyAlignment="1">
      <alignment wrapText="1"/>
    </xf>
    <xf numFmtId="0" fontId="6" fillId="0" borderId="0" xfId="0" applyFont="1" applyAlignment="1">
      <alignment horizontal="right" vertical="top"/>
    </xf>
    <xf numFmtId="0" fontId="3" fillId="0" borderId="0" xfId="3" applyAlignment="1">
      <alignment horizontal="center" vertical="center"/>
    </xf>
    <xf numFmtId="0" fontId="3" fillId="0" borderId="0" xfId="3" applyAlignment="1">
      <alignment vertical="top"/>
    </xf>
    <xf numFmtId="0" fontId="6" fillId="0" borderId="0" xfId="0" applyFont="1" applyAlignment="1">
      <alignment horizontal="right" wrapText="1"/>
    </xf>
    <xf numFmtId="0" fontId="3" fillId="0" borderId="0" xfId="3"/>
    <xf numFmtId="0" fontId="3" fillId="0" borderId="0" xfId="3" applyAlignment="1">
      <alignment horizontal="right"/>
    </xf>
    <xf numFmtId="0" fontId="45" fillId="0" borderId="0" xfId="3" applyFont="1" applyFill="1" applyBorder="1" applyAlignment="1">
      <alignment horizontal="left"/>
    </xf>
    <xf numFmtId="0" fontId="45" fillId="0" borderId="0" xfId="3" applyFont="1" applyFill="1" applyBorder="1" applyAlignment="1">
      <alignment horizontal="right"/>
    </xf>
    <xf numFmtId="0" fontId="4" fillId="0" borderId="0" xfId="0" applyFont="1" applyAlignment="1">
      <alignment horizontal="left" wrapText="1"/>
    </xf>
    <xf numFmtId="0" fontId="6" fillId="0" borderId="0" xfId="0" applyFont="1" applyAlignment="1">
      <alignment horizontal="right"/>
    </xf>
    <xf numFmtId="0" fontId="4" fillId="0" borderId="0" xfId="0" applyFont="1" applyAlignment="1">
      <alignment horizontal="right" vertical="top" wrapText="1"/>
    </xf>
    <xf numFmtId="0" fontId="49" fillId="0" borderId="0" xfId="0" applyFont="1" applyAlignment="1">
      <alignment wrapText="1"/>
    </xf>
    <xf numFmtId="0" fontId="4" fillId="0" borderId="0" xfId="0" applyFont="1" applyAlignment="1">
      <alignment horizontal="right" readingOrder="2"/>
    </xf>
    <xf numFmtId="167" fontId="14" fillId="5" borderId="0" xfId="1" applyNumberFormat="1" applyFont="1" applyFill="1" applyAlignment="1">
      <alignment horizontal="left" vertical="top"/>
    </xf>
    <xf numFmtId="165" fontId="11" fillId="3" borderId="0" xfId="1" applyNumberFormat="1" applyFont="1" applyFill="1" applyBorder="1" applyAlignment="1">
      <alignment horizontal="right" vertical="center" wrapText="1"/>
    </xf>
    <xf numFmtId="169" fontId="24" fillId="4" borderId="2" xfId="0" applyNumberFormat="1" applyFont="1" applyFill="1" applyBorder="1" applyAlignment="1">
      <alignment horizontal="right" vertical="top"/>
    </xf>
    <xf numFmtId="169" fontId="24" fillId="4" borderId="0" xfId="0" applyNumberFormat="1" applyFont="1" applyFill="1" applyAlignment="1">
      <alignment horizontal="right" vertical="top"/>
    </xf>
    <xf numFmtId="169" fontId="24" fillId="5" borderId="2" xfId="0" applyNumberFormat="1" applyFont="1" applyFill="1" applyBorder="1" applyAlignment="1">
      <alignment horizontal="right" vertical="top"/>
    </xf>
    <xf numFmtId="169" fontId="24" fillId="5" borderId="0" xfId="0" applyNumberFormat="1" applyFont="1" applyFill="1" applyAlignment="1">
      <alignment horizontal="right" vertical="top"/>
    </xf>
    <xf numFmtId="165" fontId="11" fillId="3" borderId="0" xfId="1" applyNumberFormat="1" applyFont="1" applyFill="1" applyBorder="1" applyAlignment="1">
      <alignment horizontal="left" vertical="center" wrapText="1"/>
    </xf>
    <xf numFmtId="0" fontId="14" fillId="4" borderId="0" xfId="0" applyFont="1" applyFill="1" applyAlignment="1">
      <alignment vertical="center" wrapText="1"/>
    </xf>
    <xf numFmtId="0" fontId="14" fillId="5" borderId="0" xfId="0" applyFont="1" applyFill="1" applyAlignment="1">
      <alignment vertical="center" wrapText="1"/>
    </xf>
    <xf numFmtId="0" fontId="11" fillId="3" borderId="0" xfId="1" applyNumberFormat="1" applyFont="1" applyFill="1" applyBorder="1" applyAlignment="1">
      <alignment horizontal="center" vertical="center" readingOrder="1"/>
    </xf>
    <xf numFmtId="169" fontId="53" fillId="3" borderId="2" xfId="0" applyNumberFormat="1" applyFont="1" applyFill="1" applyBorder="1" applyAlignment="1">
      <alignment horizontal="center" vertical="center" wrapText="1"/>
    </xf>
    <xf numFmtId="167" fontId="15" fillId="5" borderId="0" xfId="1" applyNumberFormat="1" applyFont="1" applyFill="1" applyBorder="1" applyAlignment="1">
      <alignment horizontal="left" vertical="top"/>
    </xf>
    <xf numFmtId="167" fontId="14" fillId="5" borderId="0" xfId="1" applyNumberFormat="1" applyFont="1" applyFill="1" applyBorder="1" applyAlignment="1">
      <alignment horizontal="left" vertical="top"/>
    </xf>
    <xf numFmtId="167" fontId="14" fillId="4" borderId="0" xfId="1" applyNumberFormat="1" applyFont="1" applyFill="1" applyBorder="1" applyAlignment="1">
      <alignment horizontal="left" vertical="top"/>
    </xf>
    <xf numFmtId="167" fontId="25" fillId="5" borderId="0" xfId="1" applyNumberFormat="1" applyFont="1" applyFill="1" applyBorder="1" applyAlignment="1">
      <alignment horizontal="right" vertical="top"/>
    </xf>
    <xf numFmtId="167" fontId="25" fillId="5" borderId="0" xfId="1" applyNumberFormat="1" applyFont="1" applyFill="1" applyAlignment="1">
      <alignment horizontal="left" vertical="top"/>
    </xf>
    <xf numFmtId="9" fontId="14" fillId="0" borderId="0" xfId="8" applyFont="1"/>
    <xf numFmtId="168" fontId="14" fillId="0" borderId="0" xfId="8" applyNumberFormat="1" applyFont="1"/>
    <xf numFmtId="169" fontId="25" fillId="5" borderId="0" xfId="0" applyNumberFormat="1" applyFont="1" applyFill="1" applyAlignment="1">
      <alignment horizontal="left" vertical="top"/>
    </xf>
    <xf numFmtId="169" fontId="25" fillId="4" borderId="0" xfId="0" applyNumberFormat="1" applyFont="1" applyFill="1" applyAlignment="1">
      <alignment horizontal="left" vertical="top"/>
    </xf>
    <xf numFmtId="168" fontId="0" fillId="0" borderId="0" xfId="0" applyNumberFormat="1"/>
    <xf numFmtId="0" fontId="43" fillId="3" borderId="0" xfId="0" applyFont="1" applyFill="1" applyAlignment="1">
      <alignment horizontal="left" vertical="center" wrapText="1"/>
    </xf>
    <xf numFmtId="0" fontId="24" fillId="0" borderId="0" xfId="0" applyFont="1" applyAlignment="1">
      <alignment horizontal="right" vertical="top" wrapText="1" readingOrder="2"/>
    </xf>
    <xf numFmtId="0" fontId="5" fillId="2" borderId="0" xfId="0" applyFont="1" applyFill="1" applyAlignment="1">
      <alignment horizontal="right" vertical="center" readingOrder="2"/>
    </xf>
    <xf numFmtId="165" fontId="11" fillId="3" borderId="0" xfId="1" applyNumberFormat="1" applyFont="1" applyFill="1" applyBorder="1" applyAlignment="1">
      <alignment horizontal="center" vertical="center" wrapText="1" readingOrder="1"/>
    </xf>
    <xf numFmtId="165" fontId="11" fillId="3" borderId="3" xfId="1" applyNumberFormat="1" applyFont="1" applyFill="1" applyBorder="1" applyAlignment="1">
      <alignment horizontal="right" vertical="center"/>
    </xf>
    <xf numFmtId="0" fontId="11" fillId="3" borderId="8" xfId="1" applyNumberFormat="1" applyFont="1" applyFill="1" applyBorder="1" applyAlignment="1">
      <alignment horizontal="center" vertical="center" wrapText="1" readingOrder="1"/>
    </xf>
    <xf numFmtId="0" fontId="11" fillId="3" borderId="4" xfId="1" applyNumberFormat="1" applyFont="1" applyFill="1" applyBorder="1" applyAlignment="1">
      <alignment horizontal="center" vertical="center" readingOrder="1"/>
    </xf>
    <xf numFmtId="0" fontId="11" fillId="3" borderId="5" xfId="1" applyNumberFormat="1" applyFont="1" applyFill="1" applyBorder="1" applyAlignment="1">
      <alignment horizontal="center" vertical="center" readingOrder="1"/>
    </xf>
    <xf numFmtId="0" fontId="37" fillId="0" borderId="0" xfId="9" applyFont="1" applyAlignment="1">
      <alignment horizontal="right" vertical="center" readingOrder="1"/>
    </xf>
    <xf numFmtId="0" fontId="14" fillId="5" borderId="0" xfId="0" applyFont="1" applyFill="1" applyAlignment="1">
      <alignment horizontal="center" vertical="center" wrapText="1"/>
    </xf>
    <xf numFmtId="165" fontId="11" fillId="3" borderId="8" xfId="1" applyNumberFormat="1" applyFont="1" applyFill="1" applyBorder="1" applyAlignment="1">
      <alignment horizontal="center" vertical="center"/>
    </xf>
    <xf numFmtId="165" fontId="11" fillId="3" borderId="2" xfId="1" applyNumberFormat="1" applyFont="1" applyFill="1" applyBorder="1" applyAlignment="1">
      <alignment horizontal="left" vertical="center" readingOrder="1"/>
    </xf>
    <xf numFmtId="0" fontId="14" fillId="4" borderId="0" xfId="0" applyFont="1" applyFill="1" applyAlignment="1">
      <alignment horizontal="center" vertical="center" wrapText="1"/>
    </xf>
    <xf numFmtId="0" fontId="24" fillId="0" borderId="0" xfId="0" applyFont="1" applyAlignment="1">
      <alignment horizontal="right" vertical="center" wrapText="1" readingOrder="2"/>
    </xf>
    <xf numFmtId="49" fontId="41" fillId="0" borderId="0" xfId="2" applyFont="1" applyAlignment="1">
      <alignment horizontal="center" vertical="center" wrapText="1" readingOrder="1"/>
    </xf>
    <xf numFmtId="0" fontId="41" fillId="0" borderId="0" xfId="0" applyFont="1" applyAlignment="1">
      <alignment horizontal="right" vertical="center" wrapText="1"/>
    </xf>
    <xf numFmtId="165" fontId="11" fillId="3" borderId="3" xfId="1" applyNumberFormat="1" applyFont="1" applyFill="1" applyBorder="1" applyAlignment="1">
      <alignment horizontal="center" vertical="center"/>
    </xf>
    <xf numFmtId="165" fontId="11" fillId="3" borderId="0" xfId="1" applyNumberFormat="1" applyFont="1" applyFill="1" applyBorder="1" applyAlignment="1">
      <alignment horizontal="center" vertical="center" readingOrder="1"/>
    </xf>
    <xf numFmtId="0" fontId="23" fillId="5" borderId="0" xfId="0" applyFont="1" applyFill="1" applyAlignment="1">
      <alignment horizontal="center" vertical="center" wrapText="1"/>
    </xf>
    <xf numFmtId="0" fontId="23" fillId="4" borderId="0" xfId="0" applyFont="1" applyFill="1" applyAlignment="1">
      <alignment horizontal="center" vertical="center" wrapText="1"/>
    </xf>
    <xf numFmtId="0" fontId="41" fillId="0" borderId="0" xfId="0" applyFont="1" applyAlignment="1">
      <alignment horizontal="right"/>
    </xf>
    <xf numFmtId="49" fontId="7" fillId="0" borderId="0" xfId="2" applyFont="1" applyAlignment="1">
      <alignment horizontal="left" vertical="center" wrapText="1" readingOrder="1"/>
    </xf>
    <xf numFmtId="0" fontId="41" fillId="0" borderId="0" xfId="0" applyFont="1" applyAlignment="1">
      <alignment horizontal="right" vertical="center"/>
    </xf>
    <xf numFmtId="49" fontId="39" fillId="0" borderId="0" xfId="2" applyFont="1" applyAlignment="1">
      <alignment horizontal="left" vertical="center" wrapText="1" readingOrder="1"/>
    </xf>
    <xf numFmtId="0" fontId="11" fillId="3" borderId="6" xfId="1" applyNumberFormat="1" applyFont="1" applyFill="1" applyBorder="1" applyAlignment="1">
      <alignment horizontal="center" vertical="center" readingOrder="1"/>
    </xf>
    <xf numFmtId="169" fontId="53" fillId="3" borderId="2" xfId="0" applyNumberFormat="1" applyFont="1" applyFill="1" applyBorder="1" applyAlignment="1">
      <alignment horizontal="left" vertical="center"/>
    </xf>
    <xf numFmtId="169" fontId="53" fillId="3" borderId="2" xfId="0" applyNumberFormat="1" applyFont="1" applyFill="1" applyBorder="1" applyAlignment="1">
      <alignment horizontal="center" vertical="center" wrapText="1"/>
    </xf>
    <xf numFmtId="0" fontId="11" fillId="3" borderId="0" xfId="1" applyNumberFormat="1" applyFont="1" applyFill="1" applyBorder="1" applyAlignment="1">
      <alignment horizontal="center" vertical="center" wrapText="1" readingOrder="2"/>
    </xf>
    <xf numFmtId="0" fontId="11" fillId="3" borderId="5" xfId="1" applyNumberFormat="1" applyFont="1" applyFill="1" applyBorder="1" applyAlignment="1">
      <alignment horizontal="center" vertical="center" wrapText="1" readingOrder="2"/>
    </xf>
    <xf numFmtId="165" fontId="52" fillId="3" borderId="0" xfId="1" applyNumberFormat="1" applyFont="1" applyFill="1" applyBorder="1" applyAlignment="1">
      <alignment horizontal="center" vertical="center" wrapText="1" readingOrder="1"/>
    </xf>
    <xf numFmtId="0" fontId="12" fillId="0" borderId="0" xfId="0" applyFont="1" applyAlignment="1">
      <alignment horizontal="right"/>
    </xf>
    <xf numFmtId="165" fontId="11" fillId="3" borderId="0" xfId="1" applyNumberFormat="1" applyFont="1" applyFill="1" applyBorder="1" applyAlignment="1">
      <alignment horizontal="center" vertical="center"/>
    </xf>
    <xf numFmtId="165" fontId="11" fillId="3" borderId="0" xfId="1" applyNumberFormat="1" applyFont="1" applyFill="1" applyBorder="1" applyAlignment="1">
      <alignment horizontal="right" vertical="center"/>
    </xf>
  </cellXfs>
  <cellStyles count="12">
    <cellStyle name="Comma" xfId="1" builtinId="3"/>
    <cellStyle name="Comma 2" xfId="7" xr:uid="{92459284-AED0-4D0B-A667-F2DE9606AD0B}"/>
    <cellStyle name="Hyperlink" xfId="3" builtinId="8"/>
    <cellStyle name="Normal" xfId="0" builtinId="0"/>
    <cellStyle name="Normal 2" xfId="4" xr:uid="{0DEB374E-6047-4C28-B820-C44387829700}"/>
    <cellStyle name="Normal 2 2 2" xfId="9" xr:uid="{F4D666D9-BD25-42C1-932B-867A34FFC19A}"/>
    <cellStyle name="Normal 3" xfId="6" xr:uid="{B4F4411E-08C9-4F2C-8319-069950FFC625}"/>
    <cellStyle name="Normal 3 2" xfId="11" xr:uid="{C8DCAE8B-A19D-4F11-B023-5F031654450D}"/>
    <cellStyle name="Percent" xfId="8" builtinId="5"/>
    <cellStyle name="Percent 2" xfId="5" xr:uid="{0AA376E9-42B2-4E87-A885-DF741D23269B}"/>
    <cellStyle name="Table_Title" xfId="2" xr:uid="{CE1729EA-D5A5-4E65-9E8F-ACB554163265}"/>
    <cellStyle name="title 2" xfId="10" xr:uid="{90368AB1-2BD3-4737-9978-F92FAAFEC90A}"/>
  </cellStyles>
  <dxfs count="0"/>
  <tableStyles count="0" defaultTableStyle="TableStyleMedium2" defaultPivotStyle="PivotStyleLight16"/>
  <colors>
    <mruColors>
      <color rgb="FFD6A360"/>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1</xdr:row>
      <xdr:rowOff>7055</xdr:rowOff>
    </xdr:from>
    <xdr:to>
      <xdr:col>1</xdr:col>
      <xdr:colOff>112889</xdr:colOff>
      <xdr:row>3</xdr:row>
      <xdr:rowOff>191910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82550" y="134055"/>
          <a:ext cx="1963561" cy="7126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23813</xdr:colOff>
      <xdr:row>1</xdr:row>
      <xdr:rowOff>31750</xdr:rowOff>
    </xdr:from>
    <xdr:to>
      <xdr:col>1</xdr:col>
      <xdr:colOff>115020</xdr:colOff>
      <xdr:row>4</xdr:row>
      <xdr:rowOff>17463</xdr:rowOff>
    </xdr:to>
    <xdr:pic>
      <xdr:nvPicPr>
        <xdr:cNvPr id="3" name="Picture 2">
          <a:extLst>
            <a:ext uri="{FF2B5EF4-FFF2-40B4-BE49-F238E27FC236}">
              <a16:creationId xmlns:a16="http://schemas.microsoft.com/office/drawing/2014/main" id="{F672A9A9-4755-4DF9-BFC3-A6B59D50367D}"/>
            </a:ext>
          </a:extLst>
        </xdr:cNvPr>
        <xdr:cNvPicPr>
          <a:picLocks noChangeAspect="1"/>
        </xdr:cNvPicPr>
      </xdr:nvPicPr>
      <xdr:blipFill rotWithShape="1">
        <a:blip xmlns:r="http://schemas.openxmlformats.org/officeDocument/2006/relationships" r:embed="rId1"/>
        <a:srcRect t="20352" b="20343"/>
        <a:stretch/>
      </xdr:blipFill>
      <xdr:spPr>
        <a:xfrm>
          <a:off x="23813" y="158750"/>
          <a:ext cx="2067645" cy="7159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120398</xdr:colOff>
      <xdr:row>0</xdr:row>
      <xdr:rowOff>125693</xdr:rowOff>
    </xdr:from>
    <xdr:to>
      <xdr:col>0</xdr:col>
      <xdr:colOff>2068980</xdr:colOff>
      <xdr:row>3</xdr:row>
      <xdr:rowOff>92262</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20398" y="125693"/>
          <a:ext cx="1945407" cy="6888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cad.gov.ae/documents/20122/0/%D9%85%D9%86%D9%87%D8%AC%D9%8A%D8%A9+%D8%A5%D8%AD%D8%B5%D8%A7%D8%A1%D8%A7%D8%AA+%D8%A7%D9%84%D8%AA%D8%AC%D8%A7%D8%B1%D8%A9+%D8%A7%D9%84%D8%B3%D9%84%D8%B9%D9%8A%D8%A9+2022.pdf/ba9231e0-1e03-a9c4-0c14-f38a6738c373?t=1693831337656" TargetMode="External"/><Relationship Id="rId1" Type="http://schemas.openxmlformats.org/officeDocument/2006/relationships/hyperlink" Target="https://www.scad.gov.ae/documents/20122/0/Merchandise+Trade+Statistics+Methodology+2022.pdf/975ae8d4-ed11-71c7-d921-656e5ca232fa?t=1693831320542" TargetMode="External"/><Relationship Id="rId4"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pageSetUpPr fitToPage="1"/>
  </sheetPr>
  <dimension ref="A1:YW152"/>
  <sheetViews>
    <sheetView showGridLines="0" tabSelected="1" zoomScale="90" zoomScaleNormal="90" workbookViewId="0">
      <selection activeCell="A27" sqref="A27"/>
    </sheetView>
  </sheetViews>
  <sheetFormatPr defaultColWidth="7.85546875" defaultRowHeight="11.25" x14ac:dyDescent="0.2"/>
  <cols>
    <col min="1" max="1" width="27.5703125" style="2" customWidth="1"/>
    <col min="2" max="2" width="75" style="2" customWidth="1"/>
    <col min="3" max="3" width="22.85546875" style="2" customWidth="1"/>
    <col min="4" max="4" width="12" style="2" bestFit="1" customWidth="1"/>
    <col min="5" max="5" width="73.42578125" style="2" customWidth="1"/>
    <col min="6" max="6" width="8.5703125" style="2" customWidth="1"/>
    <col min="7" max="7" width="7.85546875" style="2"/>
    <col min="8" max="8" width="8.5703125" style="2" customWidth="1"/>
    <col min="9" max="9" width="9.85546875" style="2" customWidth="1"/>
    <col min="10" max="16384" width="7.85546875" style="2"/>
  </cols>
  <sheetData>
    <row r="1" spans="1:673" x14ac:dyDescent="0.2">
      <c r="A1" s="3"/>
    </row>
    <row r="2" spans="1:673" ht="15.95" customHeight="1" x14ac:dyDescent="0.3">
      <c r="A2" s="3"/>
      <c r="B2" s="146"/>
      <c r="C2" s="146"/>
      <c r="D2" s="55"/>
      <c r="E2" s="145"/>
    </row>
    <row r="3" spans="1:673" ht="25.5" customHeight="1" x14ac:dyDescent="0.2">
      <c r="A3" s="3"/>
      <c r="B3" s="200" t="s">
        <v>238</v>
      </c>
      <c r="C3" s="160"/>
      <c r="D3" s="55"/>
      <c r="E3" s="160" t="s">
        <v>237</v>
      </c>
    </row>
    <row r="4" spans="1:673" ht="15.75" x14ac:dyDescent="0.2">
      <c r="A4" s="3"/>
      <c r="B4" s="200"/>
      <c r="C4" s="161"/>
      <c r="D4" s="5"/>
      <c r="E4" s="162"/>
    </row>
    <row r="5" spans="1:673" x14ac:dyDescent="0.2">
      <c r="A5" s="3"/>
      <c r="B5" s="53"/>
      <c r="C5" s="53"/>
      <c r="D5" s="27"/>
      <c r="E5" s="54"/>
    </row>
    <row r="6" spans="1:673" ht="15" x14ac:dyDescent="0.25">
      <c r="A6" s="3"/>
      <c r="C6" s="58" t="s">
        <v>0</v>
      </c>
      <c r="D6" s="167" t="s">
        <v>14</v>
      </c>
    </row>
    <row r="7" spans="1:673" ht="15" x14ac:dyDescent="0.25">
      <c r="A7" s="3"/>
      <c r="C7" s="58" t="s">
        <v>1</v>
      </c>
      <c r="D7" s="167" t="s">
        <v>15</v>
      </c>
    </row>
    <row r="8" spans="1:673" s="7" customFormat="1" x14ac:dyDescent="0.2">
      <c r="A8" s="1"/>
      <c r="B8" s="1"/>
      <c r="C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row>
    <row r="9" spans="1:673" ht="22.5" customHeight="1" x14ac:dyDescent="0.2">
      <c r="B9" s="8" t="s">
        <v>2</v>
      </c>
      <c r="C9" s="51" t="s">
        <v>3</v>
      </c>
      <c r="D9" s="169" t="s">
        <v>171</v>
      </c>
      <c r="E9" s="147" t="s">
        <v>4</v>
      </c>
    </row>
    <row r="10" spans="1:673" ht="15" customHeight="1" x14ac:dyDescent="0.2">
      <c r="A10" s="9"/>
      <c r="B10" s="149" t="s">
        <v>118</v>
      </c>
      <c r="C10" s="52"/>
      <c r="D10" s="8"/>
      <c r="E10" s="148" t="s">
        <v>95</v>
      </c>
    </row>
    <row r="11" spans="1:673" ht="15" customHeight="1" x14ac:dyDescent="0.25">
      <c r="A11" s="9"/>
      <c r="B11" s="149" t="s">
        <v>114</v>
      </c>
      <c r="C11" s="58" t="s">
        <v>178</v>
      </c>
      <c r="D11" s="168" t="s">
        <v>172</v>
      </c>
      <c r="E11" s="148" t="s">
        <v>115</v>
      </c>
    </row>
    <row r="12" spans="1:673" ht="15" customHeight="1" x14ac:dyDescent="0.25">
      <c r="A12" s="9"/>
      <c r="B12" s="149" t="s">
        <v>119</v>
      </c>
      <c r="C12" s="58" t="s">
        <v>179</v>
      </c>
      <c r="D12" s="168" t="s">
        <v>173</v>
      </c>
      <c r="E12" s="148" t="s">
        <v>124</v>
      </c>
    </row>
    <row r="13" spans="1:673" ht="15" customHeight="1" x14ac:dyDescent="0.25">
      <c r="A13" s="9"/>
      <c r="B13" s="149" t="s">
        <v>120</v>
      </c>
      <c r="C13" s="58" t="s">
        <v>180</v>
      </c>
      <c r="D13" s="168" t="s">
        <v>174</v>
      </c>
      <c r="E13" s="148" t="s">
        <v>125</v>
      </c>
    </row>
    <row r="14" spans="1:673" ht="15" customHeight="1" x14ac:dyDescent="0.25">
      <c r="A14" s="9"/>
      <c r="B14" s="149" t="s">
        <v>121</v>
      </c>
      <c r="C14" s="58" t="s">
        <v>181</v>
      </c>
      <c r="D14" s="168" t="s">
        <v>175</v>
      </c>
      <c r="E14" s="148" t="s">
        <v>126</v>
      </c>
    </row>
    <row r="15" spans="1:673" ht="15" customHeight="1" x14ac:dyDescent="0.25">
      <c r="A15" s="9"/>
      <c r="B15" s="149" t="s">
        <v>122</v>
      </c>
      <c r="C15" s="58" t="s">
        <v>182</v>
      </c>
      <c r="D15" s="168" t="s">
        <v>176</v>
      </c>
      <c r="E15" s="148" t="s">
        <v>127</v>
      </c>
    </row>
    <row r="16" spans="1:673" ht="15" customHeight="1" x14ac:dyDescent="0.25">
      <c r="A16" s="9"/>
      <c r="B16" s="149" t="s">
        <v>123</v>
      </c>
      <c r="C16" s="58" t="s">
        <v>183</v>
      </c>
      <c r="D16" s="168" t="s">
        <v>177</v>
      </c>
      <c r="E16" s="148" t="s">
        <v>128</v>
      </c>
    </row>
    <row r="17" spans="1:5" ht="15" customHeight="1" x14ac:dyDescent="0.25">
      <c r="A17" s="9"/>
      <c r="B17" s="149" t="s">
        <v>231</v>
      </c>
      <c r="C17" s="58" t="s">
        <v>234</v>
      </c>
      <c r="D17" s="18" t="s">
        <v>232</v>
      </c>
      <c r="E17" s="148" t="s">
        <v>230</v>
      </c>
    </row>
    <row r="18" spans="1:5" ht="15" customHeight="1" x14ac:dyDescent="0.25">
      <c r="A18" s="9"/>
      <c r="B18" s="149" t="s">
        <v>227</v>
      </c>
      <c r="C18" s="58" t="s">
        <v>235</v>
      </c>
      <c r="D18" s="18" t="s">
        <v>233</v>
      </c>
      <c r="E18" s="148" t="s">
        <v>226</v>
      </c>
    </row>
    <row r="19" spans="1:5" x14ac:dyDescent="0.2">
      <c r="A19" s="9"/>
    </row>
    <row r="20" spans="1:5" x14ac:dyDescent="0.2">
      <c r="A20" s="9"/>
    </row>
    <row r="21" spans="1:5" x14ac:dyDescent="0.2">
      <c r="A21" s="9"/>
    </row>
    <row r="22" spans="1:5" x14ac:dyDescent="0.2">
      <c r="A22" s="9"/>
    </row>
    <row r="23" spans="1:5" x14ac:dyDescent="0.2">
      <c r="A23" s="9"/>
    </row>
    <row r="24" spans="1:5" x14ac:dyDescent="0.2">
      <c r="A24" s="9"/>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row r="33" spans="1:1" x14ac:dyDescent="0.2">
      <c r="A33" s="9"/>
    </row>
    <row r="34" spans="1:1" x14ac:dyDescent="0.2">
      <c r="A34" s="9"/>
    </row>
    <row r="35" spans="1:1" x14ac:dyDescent="0.2">
      <c r="A35" s="9"/>
    </row>
    <row r="36" spans="1:1" x14ac:dyDescent="0.2">
      <c r="A36" s="9"/>
    </row>
    <row r="37" spans="1:1" x14ac:dyDescent="0.2">
      <c r="A37" s="9"/>
    </row>
    <row r="38" spans="1:1" x14ac:dyDescent="0.2">
      <c r="A38" s="9"/>
    </row>
    <row r="39" spans="1:1" x14ac:dyDescent="0.2">
      <c r="A39" s="9"/>
    </row>
    <row r="40" spans="1:1" x14ac:dyDescent="0.2">
      <c r="A40" s="9"/>
    </row>
    <row r="41" spans="1:1" x14ac:dyDescent="0.2">
      <c r="A41" s="9"/>
    </row>
    <row r="42" spans="1:1" x14ac:dyDescent="0.2">
      <c r="A42" s="9"/>
    </row>
    <row r="43" spans="1:1" x14ac:dyDescent="0.2">
      <c r="A43" s="9"/>
    </row>
    <row r="44" spans="1:1" x14ac:dyDescent="0.2">
      <c r="A44" s="9"/>
    </row>
    <row r="45" spans="1:1" x14ac:dyDescent="0.2">
      <c r="A45" s="9"/>
    </row>
    <row r="46" spans="1:1" x14ac:dyDescent="0.2">
      <c r="A46" s="9"/>
    </row>
    <row r="47" spans="1:1" x14ac:dyDescent="0.2">
      <c r="A47" s="9"/>
    </row>
    <row r="48" spans="1:1" x14ac:dyDescent="0.2">
      <c r="A48" s="9"/>
    </row>
    <row r="49" spans="1:1" x14ac:dyDescent="0.2">
      <c r="A49" s="9"/>
    </row>
    <row r="50" spans="1:1" x14ac:dyDescent="0.2">
      <c r="A50" s="9"/>
    </row>
    <row r="51" spans="1:1" x14ac:dyDescent="0.2">
      <c r="A51" s="9"/>
    </row>
    <row r="52" spans="1:1" x14ac:dyDescent="0.2">
      <c r="A52" s="9"/>
    </row>
    <row r="53" spans="1:1" x14ac:dyDescent="0.2">
      <c r="A53" s="9"/>
    </row>
    <row r="54" spans="1:1" x14ac:dyDescent="0.2">
      <c r="A54" s="9"/>
    </row>
    <row r="55" spans="1:1" x14ac:dyDescent="0.2">
      <c r="A55" s="9"/>
    </row>
    <row r="56" spans="1:1" x14ac:dyDescent="0.2">
      <c r="A56" s="9"/>
    </row>
    <row r="57" spans="1:1" x14ac:dyDescent="0.2">
      <c r="A57" s="9"/>
    </row>
    <row r="58" spans="1:1" x14ac:dyDescent="0.2">
      <c r="A58" s="9"/>
    </row>
    <row r="59" spans="1:1" x14ac:dyDescent="0.2">
      <c r="A59" s="9"/>
    </row>
    <row r="60" spans="1:1" x14ac:dyDescent="0.2">
      <c r="A60" s="9"/>
    </row>
    <row r="61" spans="1:1" x14ac:dyDescent="0.2">
      <c r="A61" s="9"/>
    </row>
    <row r="62" spans="1:1" x14ac:dyDescent="0.2">
      <c r="A62" s="9"/>
    </row>
    <row r="63" spans="1:1" x14ac:dyDescent="0.2">
      <c r="A63" s="9"/>
    </row>
    <row r="64" spans="1:1" x14ac:dyDescent="0.2">
      <c r="A64" s="9"/>
    </row>
    <row r="65" spans="1:1" x14ac:dyDescent="0.2">
      <c r="A65" s="9"/>
    </row>
    <row r="66" spans="1:1" x14ac:dyDescent="0.2">
      <c r="A66" s="9"/>
    </row>
    <row r="67" spans="1:1" x14ac:dyDescent="0.2">
      <c r="A67" s="9"/>
    </row>
    <row r="68" spans="1:1" x14ac:dyDescent="0.2">
      <c r="A68" s="9"/>
    </row>
    <row r="69" spans="1:1" x14ac:dyDescent="0.2">
      <c r="A69" s="9"/>
    </row>
    <row r="70" spans="1:1" x14ac:dyDescent="0.2">
      <c r="A70" s="9"/>
    </row>
    <row r="71" spans="1:1" x14ac:dyDescent="0.2">
      <c r="A71" s="9"/>
    </row>
    <row r="72" spans="1:1" x14ac:dyDescent="0.2">
      <c r="A72" s="9"/>
    </row>
    <row r="73" spans="1:1" x14ac:dyDescent="0.2">
      <c r="A73" s="9"/>
    </row>
    <row r="74" spans="1:1" x14ac:dyDescent="0.2">
      <c r="A74" s="9"/>
    </row>
    <row r="75" spans="1:1" x14ac:dyDescent="0.2">
      <c r="A75" s="9"/>
    </row>
    <row r="76" spans="1:1" x14ac:dyDescent="0.2">
      <c r="A76" s="9"/>
    </row>
    <row r="77" spans="1:1" x14ac:dyDescent="0.2">
      <c r="A77" s="9"/>
    </row>
    <row r="78" spans="1:1" x14ac:dyDescent="0.2">
      <c r="A78" s="9"/>
    </row>
    <row r="79" spans="1:1" x14ac:dyDescent="0.2">
      <c r="A79" s="9"/>
    </row>
    <row r="80" spans="1:1" x14ac:dyDescent="0.2">
      <c r="A80" s="9"/>
    </row>
    <row r="81" spans="1:1" x14ac:dyDescent="0.2">
      <c r="A81" s="9"/>
    </row>
    <row r="82" spans="1:1" x14ac:dyDescent="0.2">
      <c r="A82" s="9"/>
    </row>
    <row r="83" spans="1:1" x14ac:dyDescent="0.2">
      <c r="A83" s="9"/>
    </row>
    <row r="84" spans="1:1" x14ac:dyDescent="0.2">
      <c r="A84" s="9"/>
    </row>
    <row r="85" spans="1:1" x14ac:dyDescent="0.2">
      <c r="A85" s="9"/>
    </row>
    <row r="86" spans="1:1" x14ac:dyDescent="0.2">
      <c r="A86" s="9"/>
    </row>
    <row r="87" spans="1:1" x14ac:dyDescent="0.2">
      <c r="A87" s="9"/>
    </row>
    <row r="88" spans="1:1" x14ac:dyDescent="0.2">
      <c r="A88" s="9"/>
    </row>
    <row r="89" spans="1:1" x14ac:dyDescent="0.2">
      <c r="A89" s="9"/>
    </row>
    <row r="90" spans="1:1" x14ac:dyDescent="0.2">
      <c r="A90" s="9"/>
    </row>
    <row r="91" spans="1:1" x14ac:dyDescent="0.2">
      <c r="A91" s="9"/>
    </row>
    <row r="92" spans="1:1" x14ac:dyDescent="0.2">
      <c r="A92" s="9"/>
    </row>
    <row r="93" spans="1:1" x14ac:dyDescent="0.2">
      <c r="A93" s="9"/>
    </row>
    <row r="94" spans="1:1" x14ac:dyDescent="0.2">
      <c r="A94" s="9"/>
    </row>
    <row r="95" spans="1:1" x14ac:dyDescent="0.2">
      <c r="A95" s="9"/>
    </row>
    <row r="96" spans="1:1" x14ac:dyDescent="0.2">
      <c r="A96" s="9"/>
    </row>
    <row r="97" spans="1:1" x14ac:dyDescent="0.2">
      <c r="A97" s="9"/>
    </row>
    <row r="98" spans="1:1" x14ac:dyDescent="0.2">
      <c r="A98" s="9"/>
    </row>
    <row r="99" spans="1:1" x14ac:dyDescent="0.2">
      <c r="A99" s="9"/>
    </row>
    <row r="100" spans="1:1" x14ac:dyDescent="0.2">
      <c r="A100" s="9"/>
    </row>
    <row r="101" spans="1:1" x14ac:dyDescent="0.2">
      <c r="A101" s="9"/>
    </row>
    <row r="102" spans="1:1" x14ac:dyDescent="0.2">
      <c r="A102" s="9"/>
    </row>
    <row r="103" spans="1:1" x14ac:dyDescent="0.2">
      <c r="A103" s="9"/>
    </row>
    <row r="104" spans="1:1" x14ac:dyDescent="0.2">
      <c r="A104" s="9"/>
    </row>
    <row r="105" spans="1:1" x14ac:dyDescent="0.2">
      <c r="A105" s="9"/>
    </row>
    <row r="106" spans="1:1" x14ac:dyDescent="0.2">
      <c r="A106" s="9"/>
    </row>
    <row r="107" spans="1:1" x14ac:dyDescent="0.2">
      <c r="A107" s="9"/>
    </row>
    <row r="108" spans="1:1" x14ac:dyDescent="0.2">
      <c r="A108" s="9"/>
    </row>
    <row r="109" spans="1:1" x14ac:dyDescent="0.2">
      <c r="A109" s="9"/>
    </row>
    <row r="110" spans="1:1" x14ac:dyDescent="0.2">
      <c r="A110" s="9"/>
    </row>
    <row r="111" spans="1:1" x14ac:dyDescent="0.2">
      <c r="A111" s="9"/>
    </row>
    <row r="112" spans="1:1" x14ac:dyDescent="0.2">
      <c r="A112" s="9"/>
    </row>
    <row r="113" spans="1:1" x14ac:dyDescent="0.2">
      <c r="A113" s="9"/>
    </row>
    <row r="114" spans="1:1" x14ac:dyDescent="0.2">
      <c r="A114" s="9"/>
    </row>
    <row r="115" spans="1:1" x14ac:dyDescent="0.2">
      <c r="A115" s="9"/>
    </row>
    <row r="116" spans="1:1" x14ac:dyDescent="0.2">
      <c r="A116" s="9"/>
    </row>
    <row r="117" spans="1:1" x14ac:dyDescent="0.2">
      <c r="A117" s="9"/>
    </row>
    <row r="118" spans="1:1" x14ac:dyDescent="0.2">
      <c r="A118" s="9"/>
    </row>
    <row r="119" spans="1:1" x14ac:dyDescent="0.2">
      <c r="A119" s="9"/>
    </row>
    <row r="120" spans="1:1" x14ac:dyDescent="0.2">
      <c r="A120" s="9"/>
    </row>
    <row r="121" spans="1:1" x14ac:dyDescent="0.2">
      <c r="A121" s="9"/>
    </row>
    <row r="122" spans="1:1" x14ac:dyDescent="0.2">
      <c r="A122" s="9"/>
    </row>
    <row r="123" spans="1:1" x14ac:dyDescent="0.2">
      <c r="A123" s="9"/>
    </row>
    <row r="124" spans="1:1" x14ac:dyDescent="0.2">
      <c r="A124" s="9"/>
    </row>
    <row r="125" spans="1:1" x14ac:dyDescent="0.2">
      <c r="A125" s="9"/>
    </row>
    <row r="126" spans="1:1" x14ac:dyDescent="0.2">
      <c r="A126" s="9"/>
    </row>
    <row r="147" spans="2:3" x14ac:dyDescent="0.2">
      <c r="B147" s="12"/>
      <c r="C147" s="12"/>
    </row>
    <row r="148" spans="2:3" x14ac:dyDescent="0.2">
      <c r="B148" s="10"/>
      <c r="C148" s="10"/>
    </row>
    <row r="149" spans="2:3" x14ac:dyDescent="0.2">
      <c r="B149" s="10"/>
      <c r="C149" s="10"/>
    </row>
    <row r="150" spans="2:3" x14ac:dyDescent="0.2">
      <c r="B150" s="10"/>
      <c r="C150" s="10"/>
    </row>
    <row r="152" spans="2:3" x14ac:dyDescent="0.2">
      <c r="B152" s="4"/>
      <c r="C152" s="4"/>
    </row>
  </sheetData>
  <mergeCells count="1">
    <mergeCell ref="B3:B4"/>
  </mergeCells>
  <phoneticPr fontId="5" type="noConversion"/>
  <hyperlinks>
    <hyperlink ref="C6" location="'Metadata البيانات الوصفية'!A1" display="Metadata" xr:uid="{CF157346-8050-476C-9DC6-95FCBA1AFAD9}"/>
    <hyperlink ref="D6" location="'Metadata البيانات الوصفية'!A1" display="البيانات الوصفية" xr:uid="{45EBA5CE-21C9-4F8A-BE35-4200D2287214}"/>
    <hyperlink ref="D7" location="'Enquiries الاستفسارات '!A1" display="استفسارات" xr:uid="{CBAE7CB4-9765-43C5-9079-7C9671F5C2D9}"/>
    <hyperlink ref="C11" location="'Table 1 الجدول'!A1" display="Table 2 الجدول" xr:uid="{BD802984-E56F-49BE-9355-4A7C82EF2DE6}"/>
    <hyperlink ref="C12:C16" location="'Table 1 الجدول'!A1" display="Table 2 الجدول" xr:uid="{85689C64-30F5-490E-81C2-3324358C5FF7}"/>
    <hyperlink ref="C12" location="'Table 2 الجدول'!A1" display="Table 3 الجدول" xr:uid="{E60721DC-E99B-448A-80F8-1B41EA5ACFD3}"/>
    <hyperlink ref="C13" location="'Table 3 الجدول'!A1" display="Table 3 الجدول" xr:uid="{D2D5BB90-63D4-4CB0-8CB8-293BD1BC1C51}"/>
    <hyperlink ref="C14" location="'Table 4 الجدول'!A1" display="Table 4 الجدول" xr:uid="{4D8371A9-66FD-4005-8FA4-EB2B997CC87A}"/>
    <hyperlink ref="C15" location="'Table 5 الجدول'!A1" display="Table 5 الجدول" xr:uid="{1A93ED42-F8C8-42C3-90A8-83EFEAEA4405}"/>
    <hyperlink ref="C16" location="'Table 6 الجدول'!A1" display="Table 6 الجدول" xr:uid="{CA0041C4-B2ED-40F5-B310-D2F134F1B4E2}"/>
    <hyperlink ref="C7" location="'Enquiries الاستفسارات '!A1" display="Enquiries" xr:uid="{358113C2-7577-41E3-AD3C-08CBE9A9B542}"/>
    <hyperlink ref="D11" location="'Table 1 الجدول'!A1" display="جدول 1" xr:uid="{656CC2BE-9AEC-433B-AEBE-E62734D95374}"/>
    <hyperlink ref="D12" location="'Table 2 الجدول'!A1" display="جدول 2" xr:uid="{93559380-D1A9-4AF3-A23E-1683E8D7550A}"/>
    <hyperlink ref="D13" location="'Table 3 الجدول'!A1" display="جدول 3" xr:uid="{40911F26-6190-4191-8957-C6A48785C3FB}"/>
    <hyperlink ref="D14" location="'Table 4 الجدول'!A1" display="جدول 4" xr:uid="{6AC722DE-AA95-412F-8D0C-BFE103CE8256}"/>
    <hyperlink ref="D15:D16" location="'Table 4'!A1" display="جدول 4" xr:uid="{AD762850-E644-49A4-84FF-1C7E720F4459}"/>
    <hyperlink ref="D15" location="'Table 5 الجدول'!A1" display="جدول 5" xr:uid="{DD6E41E2-63B0-4559-B3BA-B81D058BB75C}"/>
    <hyperlink ref="D16" location="'Table 6 الجدول'!A1" display="جدول 6" xr:uid="{D9726C2A-913E-44C2-B489-B7C18EB1784D}"/>
    <hyperlink ref="D17" location="'Table 7 الجدول'!A1" display="جدول 7" xr:uid="{E215DFF4-15B4-47B3-984B-8AB9C3D64306}"/>
    <hyperlink ref="C17" location="'Table 7 الجدول'!A1" display="Table 7" xr:uid="{47A6A7BA-1989-450F-8F89-80960095F6F8}"/>
  </hyperlinks>
  <pageMargins left="0.25" right="0.25" top="0.75" bottom="0.75" header="0.3" footer="0.3"/>
  <pageSetup paperSize="9" scale="10" fitToHeight="0" orientation="landscape"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sheetPr codeName="Sheet10"/>
  <dimension ref="A1:AC44"/>
  <sheetViews>
    <sheetView showGridLines="0" zoomScaleNormal="100" workbookViewId="0"/>
  </sheetViews>
  <sheetFormatPr defaultColWidth="7.85546875" defaultRowHeight="11.25" x14ac:dyDescent="0.2"/>
  <cols>
    <col min="1" max="1" width="28.42578125" style="3" customWidth="1"/>
    <col min="2" max="2" width="57.5703125" style="2" customWidth="1"/>
    <col min="3" max="3" width="59.5703125" style="2" customWidth="1"/>
    <col min="4" max="4" width="7.85546875" style="2" customWidth="1"/>
    <col min="5" max="6" width="7.85546875" style="2"/>
    <col min="7" max="10" width="7.85546875" style="3"/>
    <col min="11" max="11" width="7.85546875" style="3" customWidth="1"/>
    <col min="12" max="16384" width="7.85546875" style="2"/>
  </cols>
  <sheetData>
    <row r="1" spans="2:11" x14ac:dyDescent="0.2">
      <c r="G1" s="2"/>
      <c r="H1" s="2"/>
      <c r="I1" s="2"/>
      <c r="J1" s="2"/>
      <c r="K1" s="2"/>
    </row>
    <row r="2" spans="2:11" x14ac:dyDescent="0.2">
      <c r="B2" s="5"/>
      <c r="C2" s="5"/>
      <c r="D2" s="6"/>
      <c r="G2" s="2"/>
      <c r="H2" s="2"/>
      <c r="I2" s="2"/>
      <c r="J2" s="2"/>
      <c r="K2" s="2"/>
    </row>
    <row r="3" spans="2:11" ht="36" customHeight="1" x14ac:dyDescent="0.2">
      <c r="B3" s="56" t="s">
        <v>142</v>
      </c>
      <c r="C3" s="57" t="s">
        <v>95</v>
      </c>
      <c r="G3" s="2"/>
      <c r="H3" s="2"/>
      <c r="I3" s="2"/>
      <c r="J3" s="2"/>
      <c r="K3" s="2"/>
    </row>
    <row r="4" spans="2:11" ht="10.5" customHeight="1" x14ac:dyDescent="0.2">
      <c r="B4" s="56"/>
      <c r="C4" s="57"/>
      <c r="D4" s="6"/>
      <c r="G4" s="2"/>
      <c r="H4" s="2"/>
      <c r="I4" s="2"/>
      <c r="J4" s="2"/>
      <c r="K4" s="2"/>
    </row>
    <row r="5" spans="2:11" x14ac:dyDescent="0.2">
      <c r="B5" s="6"/>
      <c r="C5" s="6"/>
      <c r="D5" s="6"/>
      <c r="G5" s="2"/>
      <c r="H5" s="2"/>
      <c r="I5" s="2"/>
      <c r="J5" s="2"/>
      <c r="K5" s="2"/>
    </row>
    <row r="6" spans="2:11" x14ac:dyDescent="0.2">
      <c r="B6" s="22" t="s">
        <v>5</v>
      </c>
      <c r="C6" s="28" t="s">
        <v>18</v>
      </c>
      <c r="G6" s="2"/>
      <c r="H6" s="2"/>
      <c r="I6" s="2"/>
      <c r="J6" s="2"/>
      <c r="K6" s="2"/>
    </row>
    <row r="7" spans="2:11" x14ac:dyDescent="0.2">
      <c r="B7" s="23"/>
      <c r="C7" s="23"/>
      <c r="G7" s="2"/>
      <c r="H7" s="2"/>
      <c r="I7" s="2"/>
      <c r="J7" s="2"/>
      <c r="K7" s="2"/>
    </row>
    <row r="8" spans="2:11" x14ac:dyDescent="0.2">
      <c r="B8" s="24"/>
      <c r="C8" s="29"/>
      <c r="G8" s="2"/>
      <c r="H8" s="2"/>
      <c r="I8" s="2"/>
      <c r="J8" s="2"/>
      <c r="K8" s="2"/>
    </row>
    <row r="9" spans="2:11" x14ac:dyDescent="0.2">
      <c r="B9" s="20"/>
      <c r="C9" s="31"/>
    </row>
    <row r="10" spans="2:11" x14ac:dyDescent="0.2">
      <c r="B10" s="19" t="s">
        <v>26</v>
      </c>
      <c r="C10" s="30" t="s">
        <v>19</v>
      </c>
    </row>
    <row r="11" spans="2:11" ht="78.95" customHeight="1" x14ac:dyDescent="0.2">
      <c r="B11" s="20" t="s">
        <v>27</v>
      </c>
      <c r="C11" s="31" t="s">
        <v>20</v>
      </c>
    </row>
    <row r="12" spans="2:11" x14ac:dyDescent="0.2">
      <c r="B12" s="20"/>
      <c r="C12" s="31"/>
    </row>
    <row r="13" spans="2:11" x14ac:dyDescent="0.2">
      <c r="B13" s="19" t="s">
        <v>28</v>
      </c>
      <c r="C13" s="30" t="s">
        <v>21</v>
      </c>
    </row>
    <row r="14" spans="2:11" ht="45.95" customHeight="1" x14ac:dyDescent="0.2">
      <c r="B14" s="20" t="s">
        <v>29</v>
      </c>
      <c r="C14" s="31" t="s">
        <v>22</v>
      </c>
    </row>
    <row r="15" spans="2:11" x14ac:dyDescent="0.2">
      <c r="B15" s="20"/>
      <c r="C15" s="31"/>
    </row>
    <row r="16" spans="2:11" x14ac:dyDescent="0.2">
      <c r="B16" s="19" t="s">
        <v>30</v>
      </c>
      <c r="C16" s="30" t="s">
        <v>23</v>
      </c>
    </row>
    <row r="17" spans="2:3" ht="69.95" customHeight="1" x14ac:dyDescent="0.2">
      <c r="B17" s="20" t="s">
        <v>31</v>
      </c>
      <c r="C17" s="31" t="s">
        <v>24</v>
      </c>
    </row>
    <row r="18" spans="2:3" x14ac:dyDescent="0.2">
      <c r="B18" s="25"/>
      <c r="C18" s="32"/>
    </row>
    <row r="19" spans="2:3" x14ac:dyDescent="0.2">
      <c r="B19" s="19" t="s">
        <v>84</v>
      </c>
      <c r="C19" s="30" t="s">
        <v>85</v>
      </c>
    </row>
    <row r="20" spans="2:3" ht="45" x14ac:dyDescent="0.2">
      <c r="B20" s="20" t="s">
        <v>86</v>
      </c>
      <c r="C20" s="31" t="s">
        <v>87</v>
      </c>
    </row>
    <row r="21" spans="2:3" x14ac:dyDescent="0.2">
      <c r="B21" s="49"/>
      <c r="C21" s="50"/>
    </row>
    <row r="22" spans="2:3" x14ac:dyDescent="0.2">
      <c r="B22" s="19" t="s">
        <v>88</v>
      </c>
      <c r="C22" s="30" t="s">
        <v>89</v>
      </c>
    </row>
    <row r="23" spans="2:3" ht="45" x14ac:dyDescent="0.2">
      <c r="B23" s="20" t="s">
        <v>90</v>
      </c>
      <c r="C23" s="31" t="s">
        <v>91</v>
      </c>
    </row>
    <row r="24" spans="2:3" x14ac:dyDescent="0.2">
      <c r="B24" s="19"/>
      <c r="C24" s="50"/>
    </row>
    <row r="25" spans="2:3" ht="22.5" x14ac:dyDescent="0.2">
      <c r="B25" s="19" t="s">
        <v>92</v>
      </c>
      <c r="C25" s="30" t="s">
        <v>143</v>
      </c>
    </row>
    <row r="26" spans="2:3" ht="78.75" x14ac:dyDescent="0.2">
      <c r="B26" s="20" t="s">
        <v>93</v>
      </c>
      <c r="C26" s="31" t="s">
        <v>94</v>
      </c>
    </row>
    <row r="27" spans="2:3" x14ac:dyDescent="0.2">
      <c r="B27" s="20"/>
      <c r="C27" s="31"/>
    </row>
    <row r="28" spans="2:3" x14ac:dyDescent="0.2">
      <c r="B28" s="19" t="s">
        <v>32</v>
      </c>
      <c r="C28" s="30" t="s">
        <v>33</v>
      </c>
    </row>
    <row r="29" spans="2:3" ht="33.75" x14ac:dyDescent="0.2">
      <c r="B29" s="20" t="s">
        <v>34</v>
      </c>
      <c r="C29" s="31" t="s">
        <v>25</v>
      </c>
    </row>
    <row r="30" spans="2:3" ht="7.5" customHeight="1" x14ac:dyDescent="0.2">
      <c r="B30" s="20"/>
      <c r="C30" s="31"/>
    </row>
    <row r="31" spans="2:3" ht="22.5" x14ac:dyDescent="0.2">
      <c r="B31" s="20" t="s">
        <v>144</v>
      </c>
      <c r="C31" s="32" t="s">
        <v>145</v>
      </c>
    </row>
    <row r="32" spans="2:3" x14ac:dyDescent="0.2">
      <c r="B32" s="25"/>
      <c r="C32" s="32"/>
    </row>
    <row r="33" spans="2:29" x14ac:dyDescent="0.2">
      <c r="B33" s="20" t="s">
        <v>36</v>
      </c>
      <c r="C33" s="31" t="s">
        <v>35</v>
      </c>
    </row>
    <row r="34" spans="2:29" x14ac:dyDescent="0.2">
      <c r="B34" s="20" t="s">
        <v>110</v>
      </c>
      <c r="C34" s="31" t="s">
        <v>108</v>
      </c>
    </row>
    <row r="35" spans="2:29" x14ac:dyDescent="0.2">
      <c r="B35" s="20" t="s">
        <v>111</v>
      </c>
      <c r="C35" s="31" t="s">
        <v>109</v>
      </c>
    </row>
    <row r="36" spans="2:29" x14ac:dyDescent="0.2">
      <c r="B36" s="25"/>
      <c r="C36" s="31"/>
    </row>
    <row r="37" spans="2:29" x14ac:dyDescent="0.2">
      <c r="B37" s="22" t="s">
        <v>6</v>
      </c>
      <c r="C37" s="26" t="s">
        <v>10</v>
      </c>
    </row>
    <row r="38" spans="2:29" x14ac:dyDescent="0.2">
      <c r="B38" s="64" t="s">
        <v>7</v>
      </c>
      <c r="C38" s="33" t="s">
        <v>11</v>
      </c>
    </row>
    <row r="39" spans="2:29" x14ac:dyDescent="0.2">
      <c r="B39" s="21"/>
    </row>
    <row r="40" spans="2:29" s="14" customFormat="1" ht="15" x14ac:dyDescent="0.25">
      <c r="B40" s="170" t="s">
        <v>184</v>
      </c>
      <c r="C40" s="171" t="s">
        <v>186</v>
      </c>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row>
    <row r="41" spans="2:29" s="14" customFormat="1" ht="15" x14ac:dyDescent="0.25">
      <c r="B41"/>
      <c r="C41"/>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row>
    <row r="42" spans="2:29" s="14" customFormat="1" ht="15" x14ac:dyDescent="0.25">
      <c r="B42" s="170" t="s">
        <v>185</v>
      </c>
      <c r="C42" s="170" t="s">
        <v>187</v>
      </c>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row>
    <row r="44" spans="2:29" x14ac:dyDescent="0.2">
      <c r="C44" s="10"/>
    </row>
  </sheetData>
  <hyperlinks>
    <hyperlink ref="B38" r:id="rId1" xr:uid="{C8F735B0-96C8-43AE-BB07-4AFE9B826DEF}"/>
    <hyperlink ref="C38" r:id="rId2" xr:uid="{BE558B66-C0CF-464D-8404-2CEEF9EAB50B}"/>
    <hyperlink ref="B40" location="'Index الفهرس'!A1" display="Return to Main Page" xr:uid="{EAD36F6C-AA90-4500-AC77-A36EDFC84622}"/>
    <hyperlink ref="B42" location="'Enquiries الاستفسارات '!A1" display="Contact us for media support and coordination." xr:uid="{503720CF-EAB0-4E3F-983B-A0C5ACBB4C74}"/>
    <hyperlink ref="C40" location="'Index الفهرس'!A1" display="العودة إلى الصفحة الرئيسية " xr:uid="{2C3BFA7D-082E-4ED2-8A93-6C73EC97E788}"/>
    <hyperlink ref="C42" location="'Enquiries الاستفسارات '!A1" display="للنشر الإعلامي يُرجى التواصل معنا للدعم والتنسيق." xr:uid="{D5FA946B-B452-4AB4-B331-199873ACD181}"/>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sheetPr codeName="Sheet11"/>
  <dimension ref="A1:YW30"/>
  <sheetViews>
    <sheetView showGridLines="0" zoomScale="90" zoomScaleNormal="90" workbookViewId="0"/>
  </sheetViews>
  <sheetFormatPr defaultColWidth="7.85546875" defaultRowHeight="11.25" x14ac:dyDescent="0.2"/>
  <cols>
    <col min="1" max="1" width="32.140625" style="3" customWidth="1"/>
    <col min="2" max="2" width="68.85546875" style="2" customWidth="1"/>
    <col min="3" max="3" width="72.140625" style="2" customWidth="1"/>
    <col min="4" max="4" width="7.85546875" style="2" customWidth="1"/>
    <col min="5" max="6" width="7.85546875" style="2"/>
    <col min="7" max="10" width="7.85546875" style="3"/>
    <col min="11" max="11" width="9.85546875" style="3" customWidth="1"/>
    <col min="12" max="16384" width="7.85546875" style="2"/>
  </cols>
  <sheetData>
    <row r="1" spans="1:673" x14ac:dyDescent="0.2">
      <c r="G1" s="2"/>
      <c r="H1" s="2"/>
      <c r="I1" s="2"/>
      <c r="J1" s="2"/>
      <c r="K1" s="2"/>
    </row>
    <row r="2" spans="1:673" x14ac:dyDescent="0.2">
      <c r="B2" s="5"/>
      <c r="C2" s="5"/>
      <c r="D2" s="6"/>
      <c r="G2" s="2"/>
      <c r="H2" s="2"/>
      <c r="I2" s="2"/>
      <c r="J2" s="2"/>
      <c r="K2" s="2"/>
    </row>
    <row r="3" spans="1:673" ht="36" customHeight="1" x14ac:dyDescent="0.2">
      <c r="B3" s="56" t="s">
        <v>142</v>
      </c>
      <c r="C3" s="57" t="s">
        <v>95</v>
      </c>
      <c r="D3" s="6"/>
      <c r="G3" s="2"/>
      <c r="H3" s="2"/>
      <c r="I3" s="2"/>
      <c r="J3" s="2"/>
      <c r="K3" s="2"/>
    </row>
    <row r="4" spans="1:673" x14ac:dyDescent="0.2">
      <c r="B4" s="5"/>
      <c r="C4" s="5"/>
      <c r="D4" s="6"/>
      <c r="G4" s="2"/>
      <c r="H4" s="2"/>
      <c r="I4" s="2"/>
      <c r="J4" s="2"/>
      <c r="K4" s="2"/>
    </row>
    <row r="5" spans="1:673" x14ac:dyDescent="0.2">
      <c r="G5" s="2"/>
      <c r="H5" s="2"/>
      <c r="I5" s="2"/>
      <c r="J5" s="2"/>
      <c r="K5" s="2"/>
    </row>
    <row r="6" spans="1:673" x14ac:dyDescent="0.2">
      <c r="G6" s="2"/>
      <c r="H6" s="2"/>
      <c r="I6" s="2"/>
      <c r="J6" s="2"/>
      <c r="K6" s="2"/>
    </row>
    <row r="7" spans="1:673" x14ac:dyDescent="0.2">
      <c r="G7" s="2"/>
      <c r="H7" s="2"/>
      <c r="I7" s="2"/>
      <c r="J7" s="2"/>
      <c r="K7" s="2"/>
    </row>
    <row r="8" spans="1:673" s="7"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row>
    <row r="10" spans="1:673" x14ac:dyDescent="0.2">
      <c r="B10" s="19" t="s">
        <v>8</v>
      </c>
      <c r="C10" s="30" t="s">
        <v>12</v>
      </c>
    </row>
    <row r="11" spans="1:673" x14ac:dyDescent="0.2">
      <c r="B11" s="172" t="s">
        <v>188</v>
      </c>
      <c r="C11" s="173" t="s">
        <v>189</v>
      </c>
    </row>
    <row r="12" spans="1:673" x14ac:dyDescent="0.2">
      <c r="B12" s="27"/>
      <c r="C12" s="27"/>
    </row>
    <row r="13" spans="1:673" ht="21.95" customHeight="1" x14ac:dyDescent="0.2">
      <c r="B13" s="151" t="s">
        <v>9</v>
      </c>
      <c r="C13" s="175" t="s">
        <v>13</v>
      </c>
    </row>
    <row r="14" spans="1:673" ht="137.44999999999999" customHeight="1" x14ac:dyDescent="0.2">
      <c r="B14" s="174" t="s">
        <v>190</v>
      </c>
      <c r="C14" s="176" t="s">
        <v>194</v>
      </c>
    </row>
    <row r="15" spans="1:673" x14ac:dyDescent="0.2">
      <c r="B15" s="151" t="s">
        <v>191</v>
      </c>
      <c r="C15" s="175" t="s">
        <v>195</v>
      </c>
    </row>
    <row r="16" spans="1:673" ht="33.75" x14ac:dyDescent="0.2">
      <c r="B16" s="174" t="s">
        <v>192</v>
      </c>
      <c r="C16" s="177" t="s">
        <v>196</v>
      </c>
    </row>
    <row r="17" spans="2:29" ht="9.9499999999999993" customHeight="1" x14ac:dyDescent="0.2">
      <c r="B17" s="2" t="s">
        <v>193</v>
      </c>
      <c r="C17" s="178" t="s">
        <v>197</v>
      </c>
    </row>
    <row r="18" spans="2:29" ht="9.9499999999999993" customHeight="1" x14ac:dyDescent="0.2">
      <c r="B18" s="11"/>
    </row>
    <row r="19" spans="2:29" ht="9.9499999999999993" customHeight="1" x14ac:dyDescent="0.2">
      <c r="B19" s="11"/>
    </row>
    <row r="20" spans="2:29" s="14" customFormat="1" ht="15" x14ac:dyDescent="0.25">
      <c r="B20" s="170" t="s">
        <v>184</v>
      </c>
      <c r="C20" s="171" t="s">
        <v>186</v>
      </c>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row>
    <row r="21" spans="2:29" s="14" customFormat="1" ht="15" x14ac:dyDescent="0.25">
      <c r="B21"/>
      <c r="C21"/>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row>
    <row r="22" spans="2:29" s="14" customFormat="1" ht="15" x14ac:dyDescent="0.25">
      <c r="B22" s="170" t="s">
        <v>185</v>
      </c>
      <c r="C22" s="170" t="s">
        <v>187</v>
      </c>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row>
    <row r="23" spans="2:29" ht="9.9499999999999993" customHeight="1" x14ac:dyDescent="0.2">
      <c r="B23" s="11"/>
    </row>
    <row r="24" spans="2:29" ht="9.9499999999999993" customHeight="1" x14ac:dyDescent="0.2">
      <c r="B24" s="11"/>
    </row>
    <row r="25" spans="2:29" ht="9.9499999999999993" customHeight="1" x14ac:dyDescent="0.2">
      <c r="B25" s="11"/>
    </row>
    <row r="26" spans="2:29" ht="9.9499999999999993" customHeight="1" x14ac:dyDescent="0.2">
      <c r="B26" s="11"/>
    </row>
    <row r="27" spans="2:29" ht="9.9499999999999993" customHeight="1" x14ac:dyDescent="0.2">
      <c r="B27" s="11"/>
    </row>
    <row r="28" spans="2:29" ht="9.9499999999999993" customHeight="1" x14ac:dyDescent="0.2">
      <c r="B28" s="11"/>
    </row>
    <row r="29" spans="2:29" ht="9.9499999999999993" customHeight="1" x14ac:dyDescent="0.2">
      <c r="B29" s="11"/>
    </row>
    <row r="30" spans="2:29" ht="9.9499999999999993" customHeight="1" x14ac:dyDescent="0.2">
      <c r="B30" s="11"/>
    </row>
  </sheetData>
  <hyperlinks>
    <hyperlink ref="B11" r:id="rId1" xr:uid="{EC6AD217-6417-4E93-8947-A4370D2CF8C1}"/>
    <hyperlink ref="C11" r:id="rId2" xr:uid="{DACC84BD-81E8-4142-8243-ED5206026D31}"/>
    <hyperlink ref="B20" location="'Index الفهرس'!A1" display="Return to Main Page" xr:uid="{4C1FD5BE-F6BC-4A32-8E4D-020B54F22D0A}"/>
    <hyperlink ref="B22" location="'Enquiries الاستفسارات '!A1" display="Contact us for media support and coordination." xr:uid="{FDF92355-5867-4F18-ACA1-70E88C8DB61F}"/>
    <hyperlink ref="C20" location="'Index الفهرس'!A1" display="العودة إلى الصفحة الرئيسية " xr:uid="{EFD549DF-BA09-4B31-93F6-BAA6CC4CFBB9}"/>
    <hyperlink ref="C22" location="'Enquiries الاستفسارات '!A1" display="للنشر الإعلامي يُرجى التواصل معنا للدعم والتنسيق." xr:uid="{FDEDBA60-5243-4391-98A2-7F9A06132FF6}"/>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1C8DD-AE64-41AD-B862-6C6E55613F0D}">
  <sheetPr codeName="Sheet2"/>
  <dimension ref="A1:X119"/>
  <sheetViews>
    <sheetView showGridLines="0" zoomScale="80" zoomScaleNormal="80" workbookViewId="0">
      <selection activeCell="D27" sqref="D27"/>
    </sheetView>
  </sheetViews>
  <sheetFormatPr defaultColWidth="8.5703125" defaultRowHeight="11.25" x14ac:dyDescent="0.2"/>
  <cols>
    <col min="1" max="1" width="4.42578125" style="14" customWidth="1"/>
    <col min="2" max="2" width="13.5703125" style="14" customWidth="1"/>
    <col min="3" max="3" width="6.42578125" style="14" customWidth="1"/>
    <col min="4" max="4" width="37.5703125" style="14" bestFit="1" customWidth="1"/>
    <col min="5" max="5" width="11.5703125" style="14" customWidth="1"/>
    <col min="6" max="6" width="11.5703125" style="14" bestFit="1" customWidth="1"/>
    <col min="7" max="7" width="10.140625" style="14" bestFit="1" customWidth="1"/>
    <col min="8" max="9" width="10.5703125" style="14" bestFit="1" customWidth="1"/>
    <col min="10" max="11" width="9.85546875" style="14" bestFit="1" customWidth="1"/>
    <col min="12" max="12" width="9.5703125" style="14" customWidth="1"/>
    <col min="13" max="13" width="10.5703125" style="14" bestFit="1" customWidth="1"/>
    <col min="14" max="14" width="11.42578125" style="14" bestFit="1" customWidth="1"/>
    <col min="15" max="15" width="10.5703125" style="14" bestFit="1" customWidth="1"/>
    <col min="16" max="16" width="10.140625" style="14" bestFit="1" customWidth="1"/>
    <col min="17" max="19" width="10.140625" style="14" customWidth="1"/>
    <col min="20" max="20" width="32.42578125" style="14" bestFit="1" customWidth="1"/>
    <col min="21" max="21" width="13.5703125" style="14" customWidth="1"/>
    <col min="22" max="22" width="10.140625" style="14" bestFit="1" customWidth="1"/>
    <col min="23" max="23" width="14" style="14" bestFit="1" customWidth="1"/>
    <col min="24" max="16384" width="8.5703125" style="14"/>
  </cols>
  <sheetData>
    <row r="1" spans="2:23" ht="13.7" customHeight="1" x14ac:dyDescent="0.2"/>
    <row r="2" spans="2:23" ht="15.75" x14ac:dyDescent="0.25">
      <c r="B2" s="152" t="s">
        <v>154</v>
      </c>
      <c r="N2" s="208" t="s">
        <v>155</v>
      </c>
      <c r="O2" s="208"/>
      <c r="P2" s="208"/>
      <c r="Q2" s="208"/>
      <c r="R2" s="208"/>
      <c r="S2" s="208"/>
      <c r="T2" s="208"/>
      <c r="U2" s="208"/>
      <c r="V2" s="150"/>
    </row>
    <row r="3" spans="2:23" x14ac:dyDescent="0.2">
      <c r="B3" s="151" t="s">
        <v>37</v>
      </c>
      <c r="C3" s="36"/>
      <c r="U3" s="166" t="s">
        <v>38</v>
      </c>
    </row>
    <row r="4" spans="2:23" ht="23.1" customHeight="1" x14ac:dyDescent="0.2">
      <c r="B4" s="203" t="s">
        <v>130</v>
      </c>
      <c r="C4" s="203" t="s">
        <v>146</v>
      </c>
      <c r="D4" s="211" t="s">
        <v>17</v>
      </c>
      <c r="E4" s="205">
        <v>2022</v>
      </c>
      <c r="F4" s="205">
        <v>2023</v>
      </c>
      <c r="G4" s="206">
        <v>2024</v>
      </c>
      <c r="H4" s="207"/>
      <c r="I4" s="207"/>
      <c r="J4" s="207"/>
      <c r="K4" s="207"/>
      <c r="L4" s="207"/>
      <c r="M4" s="207"/>
      <c r="N4" s="207"/>
      <c r="O4" s="207"/>
      <c r="P4" s="207"/>
      <c r="Q4" s="207"/>
      <c r="R4" s="207"/>
      <c r="S4" s="188">
        <v>2025</v>
      </c>
      <c r="T4" s="210" t="s">
        <v>16</v>
      </c>
      <c r="U4" s="204" t="s">
        <v>129</v>
      </c>
    </row>
    <row r="5" spans="2:23" ht="29.1" customHeight="1" x14ac:dyDescent="0.2">
      <c r="B5" s="203"/>
      <c r="C5" s="203"/>
      <c r="D5" s="211"/>
      <c r="E5" s="205"/>
      <c r="F5" s="205"/>
      <c r="G5" s="60" t="s">
        <v>98</v>
      </c>
      <c r="H5" s="60" t="s">
        <v>99</v>
      </c>
      <c r="I5" s="60" t="s">
        <v>96</v>
      </c>
      <c r="J5" s="60" t="s">
        <v>97</v>
      </c>
      <c r="K5" s="60" t="s">
        <v>100</v>
      </c>
      <c r="L5" s="60" t="s">
        <v>101</v>
      </c>
      <c r="M5" s="60" t="s">
        <v>102</v>
      </c>
      <c r="N5" s="60" t="s">
        <v>103</v>
      </c>
      <c r="O5" s="60" t="s">
        <v>104</v>
      </c>
      <c r="P5" s="60" t="s">
        <v>151</v>
      </c>
      <c r="Q5" s="60" t="s">
        <v>165</v>
      </c>
      <c r="R5" s="61" t="s">
        <v>107</v>
      </c>
      <c r="S5" s="60" t="s">
        <v>98</v>
      </c>
      <c r="T5" s="210"/>
      <c r="U5" s="204"/>
    </row>
    <row r="6" spans="2:23" ht="14.1" customHeight="1" x14ac:dyDescent="0.2">
      <c r="B6" s="212" t="s">
        <v>139</v>
      </c>
      <c r="C6" s="132"/>
      <c r="D6" s="86" t="s">
        <v>61</v>
      </c>
      <c r="E6" s="66">
        <f>SUM(E7:E16)</f>
        <v>98803.320747000005</v>
      </c>
      <c r="F6" s="66">
        <f>SUM(F7:F16)</f>
        <v>93059.159366000007</v>
      </c>
      <c r="G6" s="90">
        <f>SUM(G7:G16)</f>
        <v>5630.1352870000001</v>
      </c>
      <c r="H6" s="90">
        <f t="shared" ref="H6:S6" si="0">SUM(H7:H16)</f>
        <v>6821.7519499999999</v>
      </c>
      <c r="I6" s="90">
        <f t="shared" si="0"/>
        <v>7737.2188399999995</v>
      </c>
      <c r="J6" s="90">
        <f t="shared" si="0"/>
        <v>6149.3373160000001</v>
      </c>
      <c r="K6" s="90">
        <f t="shared" si="0"/>
        <v>13047.768926000001</v>
      </c>
      <c r="L6" s="90">
        <f t="shared" si="0"/>
        <v>8535.9911619999984</v>
      </c>
      <c r="M6" s="90">
        <f t="shared" si="0"/>
        <v>8970.4032960000004</v>
      </c>
      <c r="N6" s="90">
        <f t="shared" si="0"/>
        <v>10211.686374999999</v>
      </c>
      <c r="O6" s="90">
        <f t="shared" si="0"/>
        <v>10057.426503999999</v>
      </c>
      <c r="P6" s="90">
        <f t="shared" si="0"/>
        <v>10078.743578000001</v>
      </c>
      <c r="Q6" s="90">
        <f t="shared" si="0"/>
        <v>8724.5306189999992</v>
      </c>
      <c r="R6" s="90">
        <f t="shared" si="0"/>
        <v>11828.049895</v>
      </c>
      <c r="S6" s="90">
        <f t="shared" si="0"/>
        <v>12981.781220000001</v>
      </c>
      <c r="T6" s="67" t="s">
        <v>112</v>
      </c>
      <c r="U6" s="212" t="s">
        <v>137</v>
      </c>
      <c r="V6" s="136"/>
    </row>
    <row r="7" spans="2:23" ht="14.1" customHeight="1" x14ac:dyDescent="0.2">
      <c r="B7" s="212"/>
      <c r="C7" s="132">
        <v>0</v>
      </c>
      <c r="D7" s="37" t="s">
        <v>41</v>
      </c>
      <c r="E7" s="122">
        <v>7046.0602239999998</v>
      </c>
      <c r="F7" s="122">
        <v>7114.9902770000017</v>
      </c>
      <c r="G7" s="116">
        <v>682.887337</v>
      </c>
      <c r="H7" s="116">
        <v>691.96801700000003</v>
      </c>
      <c r="I7" s="116">
        <v>686.19798800000001</v>
      </c>
      <c r="J7" s="116">
        <v>449.29503199999999</v>
      </c>
      <c r="K7" s="116">
        <v>569.66036299999996</v>
      </c>
      <c r="L7" s="116">
        <v>494.72542499999997</v>
      </c>
      <c r="M7" s="116">
        <v>797.35056299999997</v>
      </c>
      <c r="N7" s="116">
        <v>587.99105099999997</v>
      </c>
      <c r="O7" s="116">
        <v>696.28502100000003</v>
      </c>
      <c r="P7" s="116">
        <v>674.02241200000003</v>
      </c>
      <c r="Q7" s="116">
        <v>963.46363099999996</v>
      </c>
      <c r="R7" s="116">
        <v>728.07889499999999</v>
      </c>
      <c r="S7" s="116">
        <v>819.67871100000002</v>
      </c>
      <c r="T7" s="38" t="s">
        <v>42</v>
      </c>
      <c r="U7" s="212"/>
      <c r="V7" s="196"/>
    </row>
    <row r="8" spans="2:23" ht="14.1" customHeight="1" x14ac:dyDescent="0.2">
      <c r="B8" s="212"/>
      <c r="C8" s="132">
        <v>1</v>
      </c>
      <c r="D8" s="37" t="s">
        <v>43</v>
      </c>
      <c r="E8" s="122">
        <v>167.45627300000001</v>
      </c>
      <c r="F8" s="122">
        <v>152.11418500000002</v>
      </c>
      <c r="G8" s="116">
        <v>6.6848640000000001</v>
      </c>
      <c r="H8" s="116">
        <v>9.4265629999999998</v>
      </c>
      <c r="I8" s="116">
        <v>8.2112499999999997</v>
      </c>
      <c r="J8" s="116">
        <v>9.4618219999999997</v>
      </c>
      <c r="K8" s="116">
        <v>14.05833</v>
      </c>
      <c r="L8" s="116">
        <v>12.080225</v>
      </c>
      <c r="M8" s="116">
        <v>14.707792</v>
      </c>
      <c r="N8" s="116">
        <v>12.11809</v>
      </c>
      <c r="O8" s="116">
        <v>12.680917000000001</v>
      </c>
      <c r="P8" s="116">
        <v>11.877355</v>
      </c>
      <c r="Q8" s="116">
        <v>9.2582699999999996</v>
      </c>
      <c r="R8" s="116">
        <v>7.450323</v>
      </c>
      <c r="S8" s="116">
        <v>10.667336000000001</v>
      </c>
      <c r="T8" s="38" t="s">
        <v>44</v>
      </c>
      <c r="U8" s="212"/>
      <c r="V8" s="196"/>
    </row>
    <row r="9" spans="2:23" ht="14.1" customHeight="1" x14ac:dyDescent="0.2">
      <c r="B9" s="212"/>
      <c r="C9" s="132">
        <v>2</v>
      </c>
      <c r="D9" s="37" t="s">
        <v>45</v>
      </c>
      <c r="E9" s="122">
        <v>143.00955299999998</v>
      </c>
      <c r="F9" s="122">
        <v>175.32559199999997</v>
      </c>
      <c r="G9" s="116">
        <v>14.949928</v>
      </c>
      <c r="H9" s="116">
        <v>17.719010999999998</v>
      </c>
      <c r="I9" s="116">
        <v>18.803872999999999</v>
      </c>
      <c r="J9" s="116">
        <v>17.900428999999999</v>
      </c>
      <c r="K9" s="116">
        <v>11.552846000000001</v>
      </c>
      <c r="L9" s="116">
        <v>10.222657</v>
      </c>
      <c r="M9" s="116">
        <v>23.101779000000001</v>
      </c>
      <c r="N9" s="116">
        <v>28.274179</v>
      </c>
      <c r="O9" s="116">
        <v>16.795871999999999</v>
      </c>
      <c r="P9" s="116">
        <v>13.822179</v>
      </c>
      <c r="Q9" s="116">
        <v>24.960877</v>
      </c>
      <c r="R9" s="116">
        <v>11.561855</v>
      </c>
      <c r="S9" s="116">
        <v>20.046526</v>
      </c>
      <c r="T9" s="38" t="s">
        <v>46</v>
      </c>
      <c r="U9" s="212"/>
      <c r="V9" s="196"/>
    </row>
    <row r="10" spans="2:23" ht="14.1" customHeight="1" x14ac:dyDescent="0.2">
      <c r="B10" s="212"/>
      <c r="C10" s="132">
        <v>3</v>
      </c>
      <c r="D10" s="37" t="s">
        <v>47</v>
      </c>
      <c r="E10" s="122">
        <v>774.177727</v>
      </c>
      <c r="F10" s="122">
        <v>538.27478799999994</v>
      </c>
      <c r="G10" s="116">
        <v>40.108463</v>
      </c>
      <c r="H10" s="116">
        <v>42.452148999999999</v>
      </c>
      <c r="I10" s="116">
        <v>36.761301000000003</v>
      </c>
      <c r="J10" s="116">
        <v>39.672423000000002</v>
      </c>
      <c r="K10" s="116">
        <v>54.779201999999998</v>
      </c>
      <c r="L10" s="116">
        <v>47.826560000000001</v>
      </c>
      <c r="M10" s="116">
        <v>59.657361999999999</v>
      </c>
      <c r="N10" s="116">
        <v>55.380898999999999</v>
      </c>
      <c r="O10" s="116">
        <v>61.801335000000002</v>
      </c>
      <c r="P10" s="116">
        <v>61.273716</v>
      </c>
      <c r="Q10" s="116">
        <v>63.984791999999999</v>
      </c>
      <c r="R10" s="116">
        <v>42.459159999999997</v>
      </c>
      <c r="S10" s="116">
        <v>58.994078999999999</v>
      </c>
      <c r="T10" s="38" t="s">
        <v>48</v>
      </c>
      <c r="U10" s="212"/>
      <c r="V10" s="196"/>
    </row>
    <row r="11" spans="2:23" ht="14.1" customHeight="1" x14ac:dyDescent="0.2">
      <c r="B11" s="212"/>
      <c r="C11" s="132">
        <v>4</v>
      </c>
      <c r="D11" s="37" t="s">
        <v>49</v>
      </c>
      <c r="E11" s="122">
        <v>520.05733400000008</v>
      </c>
      <c r="F11" s="122">
        <v>503.98371400000008</v>
      </c>
      <c r="G11" s="116">
        <v>40.711069000000002</v>
      </c>
      <c r="H11" s="116">
        <v>37.913814000000002</v>
      </c>
      <c r="I11" s="116">
        <v>37.045945000000003</v>
      </c>
      <c r="J11" s="116">
        <v>29.847860000000001</v>
      </c>
      <c r="K11" s="116">
        <v>35.009566999999997</v>
      </c>
      <c r="L11" s="116">
        <v>28.317212000000001</v>
      </c>
      <c r="M11" s="116">
        <v>35.899082999999997</v>
      </c>
      <c r="N11" s="116">
        <v>39.566290000000002</v>
      </c>
      <c r="O11" s="116">
        <v>29.384478000000001</v>
      </c>
      <c r="P11" s="116">
        <v>38.577551</v>
      </c>
      <c r="Q11" s="116">
        <v>34.647880999999998</v>
      </c>
      <c r="R11" s="116">
        <v>42.564571999999998</v>
      </c>
      <c r="S11" s="116">
        <v>47.677836999999997</v>
      </c>
      <c r="T11" s="38" t="s">
        <v>50</v>
      </c>
      <c r="U11" s="212"/>
      <c r="V11" s="196"/>
    </row>
    <row r="12" spans="2:23" ht="14.1" customHeight="1" x14ac:dyDescent="0.2">
      <c r="B12" s="212"/>
      <c r="C12" s="132">
        <v>5</v>
      </c>
      <c r="D12" s="37" t="s">
        <v>51</v>
      </c>
      <c r="E12" s="122">
        <v>19543.878878000003</v>
      </c>
      <c r="F12" s="122">
        <v>14822.347368000002</v>
      </c>
      <c r="G12" s="116">
        <v>1120.4381800000001</v>
      </c>
      <c r="H12" s="116">
        <v>1140.4048780000001</v>
      </c>
      <c r="I12" s="116">
        <v>1124.7133690000001</v>
      </c>
      <c r="J12" s="116">
        <v>768.67406600000004</v>
      </c>
      <c r="K12" s="116">
        <v>1322.117432</v>
      </c>
      <c r="L12" s="116">
        <v>1019.869857</v>
      </c>
      <c r="M12" s="116">
        <v>1044.804601</v>
      </c>
      <c r="N12" s="116">
        <v>1077.1818209999999</v>
      </c>
      <c r="O12" s="116">
        <v>1085.7408210000001</v>
      </c>
      <c r="P12" s="116">
        <v>1240.5631289999999</v>
      </c>
      <c r="Q12" s="116">
        <v>1031.279726</v>
      </c>
      <c r="R12" s="116">
        <v>1724.7419170000001</v>
      </c>
      <c r="S12" s="116">
        <v>1659.604867</v>
      </c>
      <c r="T12" s="38" t="s">
        <v>52</v>
      </c>
      <c r="U12" s="212"/>
      <c r="V12" s="196"/>
    </row>
    <row r="13" spans="2:23" ht="14.1" customHeight="1" x14ac:dyDescent="0.2">
      <c r="B13" s="212"/>
      <c r="C13" s="132">
        <v>6</v>
      </c>
      <c r="D13" s="37" t="s">
        <v>53</v>
      </c>
      <c r="E13" s="122">
        <v>30132.366401999996</v>
      </c>
      <c r="F13" s="122">
        <v>31704.133688000002</v>
      </c>
      <c r="G13" s="116">
        <v>1880.43022</v>
      </c>
      <c r="H13" s="116">
        <v>1651.047597</v>
      </c>
      <c r="I13" s="116">
        <v>2090.9211</v>
      </c>
      <c r="J13" s="116">
        <v>1655.6541910000001</v>
      </c>
      <c r="K13" s="116">
        <v>2949.8877790000001</v>
      </c>
      <c r="L13" s="116">
        <v>1935.1184969999999</v>
      </c>
      <c r="M13" s="116">
        <v>2462.489521</v>
      </c>
      <c r="N13" s="116">
        <v>2882.9691200000002</v>
      </c>
      <c r="O13" s="116">
        <v>2028.0478089999999</v>
      </c>
      <c r="P13" s="116">
        <v>2567.6371720000002</v>
      </c>
      <c r="Q13" s="116">
        <v>2696.6078889999999</v>
      </c>
      <c r="R13" s="116">
        <v>2178.3344630000001</v>
      </c>
      <c r="S13" s="116">
        <v>2070.7849460000002</v>
      </c>
      <c r="T13" s="38" t="s">
        <v>54</v>
      </c>
      <c r="U13" s="212"/>
      <c r="V13" s="196"/>
    </row>
    <row r="14" spans="2:23" ht="14.1" customHeight="1" x14ac:dyDescent="0.2">
      <c r="B14" s="212"/>
      <c r="C14" s="132">
        <v>7</v>
      </c>
      <c r="D14" s="37" t="s">
        <v>55</v>
      </c>
      <c r="E14" s="122">
        <v>3646.4889170000001</v>
      </c>
      <c r="F14" s="122">
        <v>3896.2176110000005</v>
      </c>
      <c r="G14" s="116">
        <v>285.160439</v>
      </c>
      <c r="H14" s="116">
        <v>315.55923300000001</v>
      </c>
      <c r="I14" s="116">
        <v>282.23904599999997</v>
      </c>
      <c r="J14" s="116">
        <v>229.82183699999999</v>
      </c>
      <c r="K14" s="116">
        <v>353.305545</v>
      </c>
      <c r="L14" s="116">
        <v>248.15042500000001</v>
      </c>
      <c r="M14" s="116">
        <v>336.32869299999999</v>
      </c>
      <c r="N14" s="116">
        <v>305.69896799999998</v>
      </c>
      <c r="O14" s="116">
        <v>678.72881299999995</v>
      </c>
      <c r="P14" s="116">
        <v>360.89513799999997</v>
      </c>
      <c r="Q14" s="116">
        <v>629.68521299999998</v>
      </c>
      <c r="R14" s="116">
        <v>556.49751000000003</v>
      </c>
      <c r="S14" s="116">
        <v>447.24919799999998</v>
      </c>
      <c r="T14" s="38" t="s">
        <v>56</v>
      </c>
      <c r="U14" s="212"/>
      <c r="V14" s="196"/>
    </row>
    <row r="15" spans="2:23" ht="14.1" customHeight="1" x14ac:dyDescent="0.2">
      <c r="B15" s="212"/>
      <c r="C15" s="132">
        <v>8</v>
      </c>
      <c r="D15" s="37" t="s">
        <v>57</v>
      </c>
      <c r="E15" s="122">
        <v>2273.856542</v>
      </c>
      <c r="F15" s="122">
        <v>3366.2886530000005</v>
      </c>
      <c r="G15" s="116">
        <v>330.57125000000002</v>
      </c>
      <c r="H15" s="116">
        <v>273.62710700000002</v>
      </c>
      <c r="I15" s="116">
        <v>312.72395</v>
      </c>
      <c r="J15" s="116">
        <v>181.020364</v>
      </c>
      <c r="K15" s="116">
        <v>343.04552699999999</v>
      </c>
      <c r="L15" s="116">
        <v>358.05080500000003</v>
      </c>
      <c r="M15" s="116">
        <v>352.909628</v>
      </c>
      <c r="N15" s="116">
        <v>320.65552400000001</v>
      </c>
      <c r="O15" s="116">
        <v>342.382721</v>
      </c>
      <c r="P15" s="116">
        <v>388.55979400000001</v>
      </c>
      <c r="Q15" s="116">
        <v>354.356132</v>
      </c>
      <c r="R15" s="116">
        <v>440.72044099999999</v>
      </c>
      <c r="S15" s="116">
        <v>343.85208399999999</v>
      </c>
      <c r="T15" s="38" t="s">
        <v>58</v>
      </c>
      <c r="U15" s="212"/>
      <c r="V15" s="196"/>
    </row>
    <row r="16" spans="2:23" ht="14.1" customHeight="1" x14ac:dyDescent="0.2">
      <c r="B16" s="212"/>
      <c r="C16" s="132">
        <v>9</v>
      </c>
      <c r="D16" s="37" t="s">
        <v>59</v>
      </c>
      <c r="E16" s="122">
        <v>34555.968896999999</v>
      </c>
      <c r="F16" s="122">
        <v>30785.483490000002</v>
      </c>
      <c r="G16" s="116">
        <v>1228.1935370000001</v>
      </c>
      <c r="H16" s="116">
        <v>2641.633581</v>
      </c>
      <c r="I16" s="116">
        <v>3139.6010179999998</v>
      </c>
      <c r="J16" s="116">
        <v>2767.9892920000002</v>
      </c>
      <c r="K16" s="116">
        <v>7394.3523349999996</v>
      </c>
      <c r="L16" s="116">
        <v>4381.6294989999997</v>
      </c>
      <c r="M16" s="116">
        <v>3843.154274</v>
      </c>
      <c r="N16" s="116">
        <v>4901.8504329999996</v>
      </c>
      <c r="O16" s="116">
        <v>5105.5787170000003</v>
      </c>
      <c r="P16" s="116">
        <v>4721.5151320000004</v>
      </c>
      <c r="Q16" s="116">
        <v>2916.286208</v>
      </c>
      <c r="R16" s="116">
        <v>6095.6407589999999</v>
      </c>
      <c r="S16" s="116">
        <v>7503.2256360000001</v>
      </c>
      <c r="T16" s="38" t="s">
        <v>60</v>
      </c>
      <c r="U16" s="212"/>
      <c r="V16" s="196"/>
      <c r="W16" s="195"/>
    </row>
    <row r="17" spans="1:22" ht="14.1" customHeight="1" x14ac:dyDescent="0.2">
      <c r="B17" s="209" t="s">
        <v>140</v>
      </c>
      <c r="C17" s="131"/>
      <c r="D17" s="87" t="s">
        <v>61</v>
      </c>
      <c r="E17" s="70">
        <f t="shared" ref="E17" si="1">SUM(E18:E27)</f>
        <v>47276.831457</v>
      </c>
      <c r="F17" s="70">
        <f>SUM(F18:F27)</f>
        <v>52393.996234000006</v>
      </c>
      <c r="G17" s="91">
        <f>SUM(G18:G27)</f>
        <v>4846.2152489999999</v>
      </c>
      <c r="H17" s="91">
        <f t="shared" ref="H17:S17" si="2">SUM(H18:H27)</f>
        <v>4815.6644449999994</v>
      </c>
      <c r="I17" s="91">
        <f t="shared" si="2"/>
        <v>4652.3900479999993</v>
      </c>
      <c r="J17" s="91">
        <f t="shared" si="2"/>
        <v>3232.0565139999999</v>
      </c>
      <c r="K17" s="91">
        <f t="shared" si="2"/>
        <v>5264.0807819999991</v>
      </c>
      <c r="L17" s="91">
        <f t="shared" si="2"/>
        <v>3832.2497210000001</v>
      </c>
      <c r="M17" s="91">
        <f t="shared" si="2"/>
        <v>4196.9443270000002</v>
      </c>
      <c r="N17" s="91">
        <f t="shared" si="2"/>
        <v>4563.6493070000006</v>
      </c>
      <c r="O17" s="91">
        <f t="shared" si="2"/>
        <v>4843.8745149999995</v>
      </c>
      <c r="P17" s="91">
        <f t="shared" si="2"/>
        <v>5558.6755839999996</v>
      </c>
      <c r="Q17" s="91">
        <f t="shared" si="2"/>
        <v>7235.8630590000002</v>
      </c>
      <c r="R17" s="91">
        <f t="shared" si="2"/>
        <v>5051.1988550000005</v>
      </c>
      <c r="S17" s="91">
        <f t="shared" si="2"/>
        <v>4938.8192749999998</v>
      </c>
      <c r="T17" s="42" t="s">
        <v>112</v>
      </c>
      <c r="U17" s="209" t="s">
        <v>135</v>
      </c>
    </row>
    <row r="18" spans="1:22" ht="14.1" customHeight="1" x14ac:dyDescent="0.2">
      <c r="B18" s="209"/>
      <c r="C18" s="131">
        <v>0</v>
      </c>
      <c r="D18" s="40" t="s">
        <v>41</v>
      </c>
      <c r="E18" s="123">
        <v>4474.4005529999995</v>
      </c>
      <c r="F18" s="123">
        <v>4824.0251960000005</v>
      </c>
      <c r="G18" s="117">
        <v>413.82374499999997</v>
      </c>
      <c r="H18" s="118">
        <v>407.71670399999999</v>
      </c>
      <c r="I18" s="118">
        <v>453.97628900000001</v>
      </c>
      <c r="J18" s="118">
        <v>329.84207400000003</v>
      </c>
      <c r="K18" s="118">
        <v>431.25673</v>
      </c>
      <c r="L18" s="118">
        <v>377.25097199999999</v>
      </c>
      <c r="M18" s="118">
        <v>414.75897500000002</v>
      </c>
      <c r="N18" s="118">
        <v>411.32946099999998</v>
      </c>
      <c r="O18" s="118">
        <v>430.672055</v>
      </c>
      <c r="P18" s="118">
        <v>500.71801699999997</v>
      </c>
      <c r="Q18" s="118">
        <v>445.23889400000002</v>
      </c>
      <c r="R18" s="118">
        <v>454.77264500000001</v>
      </c>
      <c r="S18" s="118">
        <v>487.98130099999997</v>
      </c>
      <c r="T18" s="41" t="s">
        <v>42</v>
      </c>
      <c r="U18" s="209"/>
    </row>
    <row r="19" spans="1:22" ht="14.1" customHeight="1" x14ac:dyDescent="0.2">
      <c r="B19" s="209"/>
      <c r="C19" s="131">
        <v>1</v>
      </c>
      <c r="D19" s="40" t="s">
        <v>43</v>
      </c>
      <c r="E19" s="123">
        <v>19.367559</v>
      </c>
      <c r="F19" s="123">
        <v>21.448143000000002</v>
      </c>
      <c r="G19" s="117">
        <v>0.942662</v>
      </c>
      <c r="H19" s="117">
        <v>1.0256479999999999</v>
      </c>
      <c r="I19" s="117">
        <v>1.3325880000000001</v>
      </c>
      <c r="J19" s="117">
        <v>0.90959299999999998</v>
      </c>
      <c r="K19" s="117">
        <v>1.4771319999999999</v>
      </c>
      <c r="L19" s="117">
        <v>0.81243500000000002</v>
      </c>
      <c r="M19" s="117">
        <v>1.5822830000000001</v>
      </c>
      <c r="N19" s="117">
        <v>2.209241</v>
      </c>
      <c r="O19" s="117">
        <v>0.94389400000000001</v>
      </c>
      <c r="P19" s="117">
        <v>0.83891899999999997</v>
      </c>
      <c r="Q19" s="117">
        <v>0.95894599999999997</v>
      </c>
      <c r="R19" s="117">
        <v>2.186334</v>
      </c>
      <c r="S19" s="117">
        <v>1.658757</v>
      </c>
      <c r="T19" s="41" t="s">
        <v>44</v>
      </c>
      <c r="U19" s="209"/>
    </row>
    <row r="20" spans="1:22" ht="14.1" customHeight="1" x14ac:dyDescent="0.2">
      <c r="B20" s="209"/>
      <c r="C20" s="131">
        <v>2</v>
      </c>
      <c r="D20" s="40" t="s">
        <v>45</v>
      </c>
      <c r="E20" s="123">
        <v>289.294712</v>
      </c>
      <c r="F20" s="123">
        <v>308.46746400000001</v>
      </c>
      <c r="G20" s="117">
        <v>29.951955999999999</v>
      </c>
      <c r="H20" s="117">
        <v>51.268225999999999</v>
      </c>
      <c r="I20" s="117">
        <v>37.739530999999999</v>
      </c>
      <c r="J20" s="117">
        <v>16.753475999999999</v>
      </c>
      <c r="K20" s="117">
        <v>32.687297000000001</v>
      </c>
      <c r="L20" s="117">
        <v>22.415856000000002</v>
      </c>
      <c r="M20" s="117">
        <v>29.126090999999999</v>
      </c>
      <c r="N20" s="117">
        <v>22.909617000000001</v>
      </c>
      <c r="O20" s="117">
        <v>27.319299999999998</v>
      </c>
      <c r="P20" s="117">
        <v>21.807468</v>
      </c>
      <c r="Q20" s="117">
        <v>30.785575000000001</v>
      </c>
      <c r="R20" s="117">
        <v>36.057077</v>
      </c>
      <c r="S20" s="117">
        <v>33.071311999999999</v>
      </c>
      <c r="T20" s="41" t="s">
        <v>46</v>
      </c>
      <c r="U20" s="209"/>
    </row>
    <row r="21" spans="1:22" ht="14.1" customHeight="1" x14ac:dyDescent="0.2">
      <c r="A21" s="77"/>
      <c r="B21" s="209"/>
      <c r="C21" s="131">
        <v>3</v>
      </c>
      <c r="D21" s="40" t="s">
        <v>47</v>
      </c>
      <c r="E21" s="123">
        <v>174.82967600000001</v>
      </c>
      <c r="F21" s="123">
        <v>174.56902899999997</v>
      </c>
      <c r="G21" s="117">
        <v>11.409724000000001</v>
      </c>
      <c r="H21" s="117">
        <v>10.377615</v>
      </c>
      <c r="I21" s="117">
        <v>9.7782540000000004</v>
      </c>
      <c r="J21" s="117">
        <v>9.5241030000000002</v>
      </c>
      <c r="K21" s="117">
        <v>16.70711</v>
      </c>
      <c r="L21" s="117">
        <v>15.014111</v>
      </c>
      <c r="M21" s="117">
        <v>23.356683</v>
      </c>
      <c r="N21" s="117">
        <v>21.417117999999999</v>
      </c>
      <c r="O21" s="117">
        <v>17.636924</v>
      </c>
      <c r="P21" s="117">
        <v>17.295442999999999</v>
      </c>
      <c r="Q21" s="117">
        <v>21.127497999999999</v>
      </c>
      <c r="R21" s="117">
        <v>14.352950999999999</v>
      </c>
      <c r="S21" s="117">
        <v>16.561631999999999</v>
      </c>
      <c r="T21" s="41" t="s">
        <v>48</v>
      </c>
      <c r="U21" s="209"/>
    </row>
    <row r="22" spans="1:22" ht="14.1" customHeight="1" x14ac:dyDescent="0.2">
      <c r="B22" s="209"/>
      <c r="C22" s="131">
        <v>4</v>
      </c>
      <c r="D22" s="40" t="s">
        <v>49</v>
      </c>
      <c r="E22" s="123">
        <v>46.787981000000002</v>
      </c>
      <c r="F22" s="123">
        <v>43.034523999999998</v>
      </c>
      <c r="G22" s="117">
        <v>1.3302620000000001</v>
      </c>
      <c r="H22" s="117">
        <v>3.7443200000000001</v>
      </c>
      <c r="I22" s="117">
        <v>3.7254179999999999</v>
      </c>
      <c r="J22" s="117">
        <v>2.2930760000000001</v>
      </c>
      <c r="K22" s="117">
        <v>1.992556</v>
      </c>
      <c r="L22" s="117">
        <v>2.4649839999999998</v>
      </c>
      <c r="M22" s="117">
        <v>1.712518</v>
      </c>
      <c r="N22" s="117">
        <v>2.3638240000000001</v>
      </c>
      <c r="O22" s="117">
        <v>1.5267230000000001</v>
      </c>
      <c r="P22" s="117">
        <v>1.532008</v>
      </c>
      <c r="Q22" s="117">
        <v>1.23489</v>
      </c>
      <c r="R22" s="117">
        <v>2.0817640000000002</v>
      </c>
      <c r="S22" s="117">
        <v>1.4851719999999999</v>
      </c>
      <c r="T22" s="41" t="s">
        <v>50</v>
      </c>
      <c r="U22" s="209"/>
    </row>
    <row r="23" spans="1:22" ht="14.1" customHeight="1" x14ac:dyDescent="0.2">
      <c r="B23" s="209"/>
      <c r="C23" s="131">
        <v>5</v>
      </c>
      <c r="D23" s="40" t="s">
        <v>51</v>
      </c>
      <c r="E23" s="123">
        <v>5691.4545260000004</v>
      </c>
      <c r="F23" s="123">
        <v>5880.0306289999999</v>
      </c>
      <c r="G23" s="117">
        <v>551.89561700000002</v>
      </c>
      <c r="H23" s="117">
        <v>602.18445999999994</v>
      </c>
      <c r="I23" s="117">
        <v>623.76370299999996</v>
      </c>
      <c r="J23" s="117">
        <v>356.395262</v>
      </c>
      <c r="K23" s="117">
        <v>622.66961100000003</v>
      </c>
      <c r="L23" s="117">
        <v>440.78398600000003</v>
      </c>
      <c r="M23" s="117">
        <v>588.14848700000005</v>
      </c>
      <c r="N23" s="117">
        <v>549.84588099999996</v>
      </c>
      <c r="O23" s="117">
        <v>481.97726299999999</v>
      </c>
      <c r="P23" s="117">
        <v>581.58299599999998</v>
      </c>
      <c r="Q23" s="117">
        <v>521.94315600000004</v>
      </c>
      <c r="R23" s="117">
        <v>542.25781500000005</v>
      </c>
      <c r="S23" s="117">
        <v>557.96231599999999</v>
      </c>
      <c r="T23" s="41" t="s">
        <v>52</v>
      </c>
      <c r="U23" s="209"/>
    </row>
    <row r="24" spans="1:22" ht="14.1" customHeight="1" x14ac:dyDescent="0.2">
      <c r="B24" s="209"/>
      <c r="C24" s="131">
        <v>6</v>
      </c>
      <c r="D24" s="40" t="s">
        <v>53</v>
      </c>
      <c r="E24" s="123">
        <v>4813.7189680000001</v>
      </c>
      <c r="F24" s="123">
        <v>4937.2352300000002</v>
      </c>
      <c r="G24" s="117">
        <v>542.350864</v>
      </c>
      <c r="H24" s="117">
        <v>465.590011</v>
      </c>
      <c r="I24" s="117">
        <v>502.25633099999999</v>
      </c>
      <c r="J24" s="117">
        <v>354.84143499999999</v>
      </c>
      <c r="K24" s="117">
        <v>506.95552600000002</v>
      </c>
      <c r="L24" s="117">
        <v>331.966542</v>
      </c>
      <c r="M24" s="117">
        <v>511.93554999999998</v>
      </c>
      <c r="N24" s="117">
        <v>578.11499100000003</v>
      </c>
      <c r="O24" s="117">
        <v>463.69042400000001</v>
      </c>
      <c r="P24" s="117">
        <v>665.49505899999997</v>
      </c>
      <c r="Q24" s="117">
        <v>579.23251300000004</v>
      </c>
      <c r="R24" s="117">
        <v>532.48156500000005</v>
      </c>
      <c r="S24" s="117">
        <v>477.429573</v>
      </c>
      <c r="T24" s="41" t="s">
        <v>54</v>
      </c>
      <c r="U24" s="209"/>
    </row>
    <row r="25" spans="1:22" ht="14.1" customHeight="1" x14ac:dyDescent="0.2">
      <c r="B25" s="209"/>
      <c r="C25" s="131">
        <v>7</v>
      </c>
      <c r="D25" s="40" t="s">
        <v>55</v>
      </c>
      <c r="E25" s="123">
        <v>23376.228197</v>
      </c>
      <c r="F25" s="123">
        <v>21715.371654000002</v>
      </c>
      <c r="G25" s="117">
        <v>2161.2836299999999</v>
      </c>
      <c r="H25" s="117">
        <v>2194.0355869999999</v>
      </c>
      <c r="I25" s="117">
        <v>1911.930468</v>
      </c>
      <c r="J25" s="117">
        <v>1479.964796</v>
      </c>
      <c r="K25" s="117">
        <v>2323.6693529999998</v>
      </c>
      <c r="L25" s="117">
        <v>1678.2494810000001</v>
      </c>
      <c r="M25" s="117">
        <v>1881.6868770000001</v>
      </c>
      <c r="N25" s="117">
        <v>2097.6980570000001</v>
      </c>
      <c r="O25" s="117">
        <v>2615.9999849999999</v>
      </c>
      <c r="P25" s="117">
        <v>2737.3007189999998</v>
      </c>
      <c r="Q25" s="117">
        <v>2347.1331140000002</v>
      </c>
      <c r="R25" s="117">
        <v>2263.9876610000001</v>
      </c>
      <c r="S25" s="117">
        <v>2108.6734160000001</v>
      </c>
      <c r="T25" s="41" t="s">
        <v>56</v>
      </c>
      <c r="U25" s="209"/>
    </row>
    <row r="26" spans="1:22" ht="14.1" customHeight="1" x14ac:dyDescent="0.2">
      <c r="B26" s="209"/>
      <c r="C26" s="131">
        <v>8</v>
      </c>
      <c r="D26" s="40" t="s">
        <v>57</v>
      </c>
      <c r="E26" s="123">
        <v>7342.8004299999993</v>
      </c>
      <c r="F26" s="123">
        <v>12066.603907000001</v>
      </c>
      <c r="G26" s="117">
        <v>928.47176400000001</v>
      </c>
      <c r="H26" s="117">
        <v>846.58768599999996</v>
      </c>
      <c r="I26" s="117">
        <v>921.59875899999997</v>
      </c>
      <c r="J26" s="117">
        <v>515.29861600000004</v>
      </c>
      <c r="K26" s="117">
        <v>832.33087899999998</v>
      </c>
      <c r="L26" s="117">
        <v>639.44133399999998</v>
      </c>
      <c r="M26" s="117">
        <v>687.83209299999999</v>
      </c>
      <c r="N26" s="117">
        <v>723.986763</v>
      </c>
      <c r="O26" s="117">
        <v>713.17814999999996</v>
      </c>
      <c r="P26" s="117">
        <v>906.53887899999995</v>
      </c>
      <c r="Q26" s="117">
        <v>3136.17191</v>
      </c>
      <c r="R26" s="117">
        <v>975.03393400000004</v>
      </c>
      <c r="S26" s="117">
        <v>1074.97749</v>
      </c>
      <c r="T26" s="41" t="s">
        <v>58</v>
      </c>
      <c r="U26" s="209"/>
    </row>
    <row r="27" spans="1:22" ht="14.1" customHeight="1" x14ac:dyDescent="0.2">
      <c r="B27" s="209"/>
      <c r="C27" s="131">
        <v>9</v>
      </c>
      <c r="D27" s="40" t="s">
        <v>59</v>
      </c>
      <c r="E27" s="123">
        <v>1047.9488550000001</v>
      </c>
      <c r="F27" s="123">
        <v>2423.210458</v>
      </c>
      <c r="G27" s="117">
        <v>204.75502499999999</v>
      </c>
      <c r="H27" s="117">
        <v>233.13418799999999</v>
      </c>
      <c r="I27" s="117">
        <v>186.28870699999999</v>
      </c>
      <c r="J27" s="117">
        <v>166.234083</v>
      </c>
      <c r="K27" s="117">
        <v>494.334588</v>
      </c>
      <c r="L27" s="117">
        <v>323.85001999999997</v>
      </c>
      <c r="M27" s="117">
        <v>56.804769999999998</v>
      </c>
      <c r="N27" s="117">
        <v>153.77435399999999</v>
      </c>
      <c r="O27" s="117">
        <v>90.929796999999994</v>
      </c>
      <c r="P27" s="117">
        <v>125.566076</v>
      </c>
      <c r="Q27" s="117">
        <v>152.036563</v>
      </c>
      <c r="R27" s="117">
        <v>227.987109</v>
      </c>
      <c r="S27" s="117">
        <v>179.018306</v>
      </c>
      <c r="T27" s="41" t="s">
        <v>60</v>
      </c>
      <c r="U27" s="209"/>
    </row>
    <row r="28" spans="1:22" ht="14.1" customHeight="1" x14ac:dyDescent="0.2">
      <c r="B28" s="212" t="s">
        <v>141</v>
      </c>
      <c r="C28" s="132"/>
      <c r="D28" s="86" t="s">
        <v>61</v>
      </c>
      <c r="E28" s="66">
        <f>SUM(E29:E38)</f>
        <v>114354.632419</v>
      </c>
      <c r="F28" s="66">
        <f>SUM(F29:F38)</f>
        <v>136449.58317200001</v>
      </c>
      <c r="G28" s="90">
        <f t="shared" ref="G28:Q28" si="3">SUM(G29:G38)</f>
        <v>11204.746599999999</v>
      </c>
      <c r="H28" s="90">
        <f t="shared" si="3"/>
        <v>10312.122847999999</v>
      </c>
      <c r="I28" s="90">
        <f t="shared" si="3"/>
        <v>15086.766415000002</v>
      </c>
      <c r="J28" s="90">
        <f t="shared" si="3"/>
        <v>9338.2229860000007</v>
      </c>
      <c r="K28" s="90">
        <f t="shared" si="3"/>
        <v>13168.564737000001</v>
      </c>
      <c r="L28" s="90">
        <f t="shared" si="3"/>
        <v>11327.272335</v>
      </c>
      <c r="M28" s="90">
        <f t="shared" si="3"/>
        <v>12168.411069</v>
      </c>
      <c r="N28" s="90">
        <f t="shared" si="3"/>
        <v>11748.913542</v>
      </c>
      <c r="O28" s="90">
        <f t="shared" si="3"/>
        <v>11043.094494999999</v>
      </c>
      <c r="P28" s="90">
        <f t="shared" si="3"/>
        <v>11400.557200000001</v>
      </c>
      <c r="Q28" s="90">
        <f t="shared" si="3"/>
        <v>10442.416474999998</v>
      </c>
      <c r="R28" s="90">
        <f t="shared" ref="R28:S28" si="4">SUM(R29:R38)</f>
        <v>12919.648118999999</v>
      </c>
      <c r="S28" s="90">
        <f t="shared" si="4"/>
        <v>12113.295257999998</v>
      </c>
      <c r="T28" s="67" t="s">
        <v>112</v>
      </c>
      <c r="U28" s="212" t="s">
        <v>134</v>
      </c>
      <c r="V28" s="136"/>
    </row>
    <row r="29" spans="1:22" ht="14.1" customHeight="1" x14ac:dyDescent="0.2">
      <c r="B29" s="212"/>
      <c r="C29" s="132">
        <v>0</v>
      </c>
      <c r="D29" s="37" t="s">
        <v>41</v>
      </c>
      <c r="E29" s="122">
        <v>8621.2094589999997</v>
      </c>
      <c r="F29" s="133">
        <v>8735.4450219999981</v>
      </c>
      <c r="G29" s="133">
        <v>809.66831100000002</v>
      </c>
      <c r="H29" s="133">
        <v>1270.0519429999999</v>
      </c>
      <c r="I29" s="133">
        <v>1369.1550990000001</v>
      </c>
      <c r="J29" s="133">
        <v>610.58602299999995</v>
      </c>
      <c r="K29" s="133">
        <v>951.15204200000005</v>
      </c>
      <c r="L29" s="133">
        <v>657.14530300000001</v>
      </c>
      <c r="M29" s="133">
        <v>645.65284399999996</v>
      </c>
      <c r="N29" s="133">
        <v>849.416425</v>
      </c>
      <c r="O29" s="133">
        <v>773.35377400000004</v>
      </c>
      <c r="P29" s="133">
        <v>902.06604800000002</v>
      </c>
      <c r="Q29" s="133">
        <v>754.52061800000001</v>
      </c>
      <c r="R29" s="133">
        <v>840.06986600000005</v>
      </c>
      <c r="S29" s="133">
        <v>954.19890199999998</v>
      </c>
      <c r="T29" s="38" t="s">
        <v>42</v>
      </c>
      <c r="U29" s="212"/>
    </row>
    <row r="30" spans="1:22" ht="14.1" customHeight="1" x14ac:dyDescent="0.2">
      <c r="B30" s="212"/>
      <c r="C30" s="132">
        <v>1</v>
      </c>
      <c r="D30" s="37" t="s">
        <v>43</v>
      </c>
      <c r="E30" s="122">
        <v>207.39755400000001</v>
      </c>
      <c r="F30" s="133">
        <v>215.27843799999997</v>
      </c>
      <c r="G30" s="116">
        <v>19.175059999999998</v>
      </c>
      <c r="H30" s="116">
        <v>22.923925000000001</v>
      </c>
      <c r="I30" s="116">
        <v>24.164952</v>
      </c>
      <c r="J30" s="116">
        <v>20.646228000000001</v>
      </c>
      <c r="K30" s="116">
        <v>26.516943999999999</v>
      </c>
      <c r="L30" s="116">
        <v>23.333731</v>
      </c>
      <c r="M30" s="116">
        <v>27.472733000000002</v>
      </c>
      <c r="N30" s="116">
        <v>22.358702000000001</v>
      </c>
      <c r="O30" s="116">
        <v>23.187577000000001</v>
      </c>
      <c r="P30" s="116">
        <v>27.306083000000001</v>
      </c>
      <c r="Q30" s="116">
        <v>23.038598</v>
      </c>
      <c r="R30" s="116">
        <v>26.371065000000002</v>
      </c>
      <c r="S30" s="116">
        <v>25.942833</v>
      </c>
      <c r="T30" s="38" t="s">
        <v>44</v>
      </c>
      <c r="U30" s="212"/>
    </row>
    <row r="31" spans="1:22" ht="14.1" customHeight="1" x14ac:dyDescent="0.2">
      <c r="B31" s="212"/>
      <c r="C31" s="132">
        <v>2</v>
      </c>
      <c r="D31" s="37" t="s">
        <v>45</v>
      </c>
      <c r="E31" s="122">
        <v>9279.4039549999998</v>
      </c>
      <c r="F31" s="133">
        <v>10355.946304999999</v>
      </c>
      <c r="G31" s="116">
        <v>799.43189700000005</v>
      </c>
      <c r="H31" s="116">
        <v>470.12792899999999</v>
      </c>
      <c r="I31" s="116">
        <v>686.281431</v>
      </c>
      <c r="J31" s="116">
        <v>682.71446900000001</v>
      </c>
      <c r="K31" s="116">
        <v>910.43972900000006</v>
      </c>
      <c r="L31" s="116">
        <v>586.15771800000005</v>
      </c>
      <c r="M31" s="116">
        <v>757.29562999999996</v>
      </c>
      <c r="N31" s="116">
        <v>541.27376700000002</v>
      </c>
      <c r="O31" s="116">
        <v>670.54701999999997</v>
      </c>
      <c r="P31" s="116">
        <v>548.34249199999999</v>
      </c>
      <c r="Q31" s="116">
        <v>602.3175</v>
      </c>
      <c r="R31" s="116">
        <v>720.75510399999996</v>
      </c>
      <c r="S31" s="116">
        <v>779.31185900000003</v>
      </c>
      <c r="T31" s="38" t="s">
        <v>46</v>
      </c>
      <c r="U31" s="212"/>
    </row>
    <row r="32" spans="1:22" ht="14.1" customHeight="1" x14ac:dyDescent="0.2">
      <c r="B32" s="212"/>
      <c r="C32" s="132">
        <v>3</v>
      </c>
      <c r="D32" s="37" t="s">
        <v>47</v>
      </c>
      <c r="E32" s="122">
        <v>1938.2216569999998</v>
      </c>
      <c r="F32" s="133">
        <v>1825.3749850000002</v>
      </c>
      <c r="G32" s="116">
        <v>85.846284999999995</v>
      </c>
      <c r="H32" s="116">
        <v>42.636839000000002</v>
      </c>
      <c r="I32" s="116">
        <v>115.01051699999999</v>
      </c>
      <c r="J32" s="116">
        <v>41.266449999999999</v>
      </c>
      <c r="K32" s="116">
        <v>125.79425500000001</v>
      </c>
      <c r="L32" s="116">
        <v>82.487008000000003</v>
      </c>
      <c r="M32" s="116">
        <v>62.665776000000001</v>
      </c>
      <c r="N32" s="116">
        <v>72.573667</v>
      </c>
      <c r="O32" s="116">
        <v>52.280794999999998</v>
      </c>
      <c r="P32" s="116">
        <v>87.927485000000004</v>
      </c>
      <c r="Q32" s="116">
        <v>129.323892</v>
      </c>
      <c r="R32" s="116">
        <v>54.095846999999999</v>
      </c>
      <c r="S32" s="116">
        <v>86.929799000000003</v>
      </c>
      <c r="T32" s="38" t="s">
        <v>48</v>
      </c>
      <c r="U32" s="212"/>
    </row>
    <row r="33" spans="2:23" ht="14.1" customHeight="1" x14ac:dyDescent="0.2">
      <c r="B33" s="212"/>
      <c r="C33" s="132">
        <v>4</v>
      </c>
      <c r="D33" s="37" t="s">
        <v>49</v>
      </c>
      <c r="E33" s="122">
        <v>510.46135999999996</v>
      </c>
      <c r="F33" s="133">
        <v>522.98391300000003</v>
      </c>
      <c r="G33" s="116">
        <v>75.368489999999994</v>
      </c>
      <c r="H33" s="116">
        <v>37.974235999999998</v>
      </c>
      <c r="I33" s="116">
        <v>2723.8298140000002</v>
      </c>
      <c r="J33" s="116">
        <v>53.261991999999999</v>
      </c>
      <c r="K33" s="116">
        <v>43.807896</v>
      </c>
      <c r="L33" s="116">
        <v>24.024113</v>
      </c>
      <c r="M33" s="116">
        <v>51.798059000000002</v>
      </c>
      <c r="N33" s="116">
        <v>45.695267999999999</v>
      </c>
      <c r="O33" s="116">
        <v>62.053508000000001</v>
      </c>
      <c r="P33" s="116">
        <v>72.436244000000002</v>
      </c>
      <c r="Q33" s="116">
        <v>112.57926</v>
      </c>
      <c r="R33" s="116">
        <v>27.062884</v>
      </c>
      <c r="S33" s="116">
        <v>102.01097300000001</v>
      </c>
      <c r="T33" s="38" t="s">
        <v>50</v>
      </c>
      <c r="U33" s="212"/>
    </row>
    <row r="34" spans="2:23" ht="14.1" customHeight="1" x14ac:dyDescent="0.2">
      <c r="B34" s="212"/>
      <c r="C34" s="132">
        <v>5</v>
      </c>
      <c r="D34" s="37" t="s">
        <v>51</v>
      </c>
      <c r="E34" s="122">
        <v>15189.261966000002</v>
      </c>
      <c r="F34" s="133">
        <v>14218.411074000001</v>
      </c>
      <c r="G34" s="116">
        <v>1004.416704</v>
      </c>
      <c r="H34" s="116">
        <v>991.34820300000001</v>
      </c>
      <c r="I34" s="116">
        <v>1019.921285</v>
      </c>
      <c r="J34" s="116">
        <v>883.76760999999999</v>
      </c>
      <c r="K34" s="116">
        <v>1147.435988</v>
      </c>
      <c r="L34" s="116">
        <v>913.78362900000002</v>
      </c>
      <c r="M34" s="116">
        <v>1234.0264689999999</v>
      </c>
      <c r="N34" s="116">
        <v>1078.1717819999999</v>
      </c>
      <c r="O34" s="116">
        <v>1246.9559369999999</v>
      </c>
      <c r="P34" s="116">
        <v>1131.335386</v>
      </c>
      <c r="Q34" s="116">
        <v>1015.60202</v>
      </c>
      <c r="R34" s="116">
        <v>1162.6474189999999</v>
      </c>
      <c r="S34" s="116">
        <v>1147.4231</v>
      </c>
      <c r="T34" s="38" t="s">
        <v>52</v>
      </c>
      <c r="U34" s="212"/>
      <c r="W34" s="77"/>
    </row>
    <row r="35" spans="2:23" ht="14.1" customHeight="1" x14ac:dyDescent="0.2">
      <c r="B35" s="212"/>
      <c r="C35" s="132">
        <v>6</v>
      </c>
      <c r="D35" s="37" t="s">
        <v>53</v>
      </c>
      <c r="E35" s="122">
        <v>22681.434784999998</v>
      </c>
      <c r="F35" s="133">
        <v>26351.127912</v>
      </c>
      <c r="G35" s="116">
        <v>2221.8141329999999</v>
      </c>
      <c r="H35" s="116">
        <v>1926.734637</v>
      </c>
      <c r="I35" s="116">
        <v>2613.2784369999999</v>
      </c>
      <c r="J35" s="116">
        <v>2057.2977340000002</v>
      </c>
      <c r="K35" s="116">
        <v>2657.809671</v>
      </c>
      <c r="L35" s="116">
        <v>2539.9960460000002</v>
      </c>
      <c r="M35" s="116">
        <v>2507.9582930000001</v>
      </c>
      <c r="N35" s="116">
        <v>3064.1286949999999</v>
      </c>
      <c r="O35" s="116">
        <v>2549.4441409999999</v>
      </c>
      <c r="P35" s="116">
        <v>2435.2067539999998</v>
      </c>
      <c r="Q35" s="116">
        <v>2242.701834</v>
      </c>
      <c r="R35" s="116">
        <v>3705.8125220000002</v>
      </c>
      <c r="S35" s="116">
        <v>3269.042015</v>
      </c>
      <c r="T35" s="38" t="s">
        <v>54</v>
      </c>
      <c r="U35" s="212"/>
      <c r="W35" s="77"/>
    </row>
    <row r="36" spans="2:23" ht="14.1" customHeight="1" x14ac:dyDescent="0.2">
      <c r="B36" s="212"/>
      <c r="C36" s="132">
        <v>7</v>
      </c>
      <c r="D36" s="37" t="s">
        <v>55</v>
      </c>
      <c r="E36" s="122">
        <v>50031.076888000003</v>
      </c>
      <c r="F36" s="133">
        <v>62239.265359000005</v>
      </c>
      <c r="G36" s="116">
        <v>5607.1755780000003</v>
      </c>
      <c r="H36" s="116">
        <v>4989.4193340000002</v>
      </c>
      <c r="I36" s="116">
        <v>5789.9902199999997</v>
      </c>
      <c r="J36" s="116">
        <v>4457.0441689999998</v>
      </c>
      <c r="K36" s="116">
        <v>6022.9139329999998</v>
      </c>
      <c r="L36" s="116">
        <v>5165.3655319999998</v>
      </c>
      <c r="M36" s="116">
        <v>5641.2786340000002</v>
      </c>
      <c r="N36" s="116">
        <v>4823.8994629999997</v>
      </c>
      <c r="O36" s="116">
        <v>4656.5757979999998</v>
      </c>
      <c r="P36" s="116">
        <v>4999.2724710000002</v>
      </c>
      <c r="Q36" s="116">
        <v>4653.974056</v>
      </c>
      <c r="R36" s="116">
        <v>5419.891748</v>
      </c>
      <c r="S36" s="116">
        <f>4851.730697+V36</f>
        <v>4851.730697</v>
      </c>
      <c r="T36" s="38" t="s">
        <v>56</v>
      </c>
      <c r="U36" s="212"/>
    </row>
    <row r="37" spans="2:23" ht="14.1" customHeight="1" x14ac:dyDescent="0.2">
      <c r="B37" s="212"/>
      <c r="C37" s="132">
        <v>8</v>
      </c>
      <c r="D37" s="37" t="s">
        <v>57</v>
      </c>
      <c r="E37" s="122">
        <v>5212.3089570000002</v>
      </c>
      <c r="F37" s="133">
        <v>7085.2893889999996</v>
      </c>
      <c r="G37" s="116">
        <v>485.52805599999999</v>
      </c>
      <c r="H37" s="116">
        <v>487.00369599999999</v>
      </c>
      <c r="I37" s="116">
        <v>610.75840000000005</v>
      </c>
      <c r="J37" s="116">
        <v>453.51724999999999</v>
      </c>
      <c r="K37" s="116">
        <v>640.81762800000001</v>
      </c>
      <c r="L37" s="116">
        <v>587.71679800000004</v>
      </c>
      <c r="M37" s="116">
        <v>586.58630600000004</v>
      </c>
      <c r="N37" s="116">
        <v>581.88602100000003</v>
      </c>
      <c r="O37" s="116">
        <v>674.70626100000004</v>
      </c>
      <c r="P37" s="116">
        <v>662.581141</v>
      </c>
      <c r="Q37" s="116">
        <v>559.77858600000002</v>
      </c>
      <c r="R37" s="116">
        <v>773.56299000000001</v>
      </c>
      <c r="S37" s="116">
        <v>698.54407200000003</v>
      </c>
      <c r="T37" s="38" t="s">
        <v>58</v>
      </c>
      <c r="U37" s="212"/>
    </row>
    <row r="38" spans="2:23" ht="14.1" customHeight="1" x14ac:dyDescent="0.2">
      <c r="B38" s="212"/>
      <c r="C38" s="132">
        <v>9</v>
      </c>
      <c r="D38" s="37" t="s">
        <v>59</v>
      </c>
      <c r="E38" s="122">
        <v>683.85583799999995</v>
      </c>
      <c r="F38" s="133">
        <v>4900.4607749999996</v>
      </c>
      <c r="G38" s="116">
        <v>96.322085999999999</v>
      </c>
      <c r="H38" s="116">
        <v>73.902106000000003</v>
      </c>
      <c r="I38" s="116">
        <v>134.37626</v>
      </c>
      <c r="J38" s="116">
        <v>78.121060999999997</v>
      </c>
      <c r="K38" s="116">
        <v>641.87665100000004</v>
      </c>
      <c r="L38" s="116">
        <v>747.26245700000004</v>
      </c>
      <c r="M38" s="116">
        <v>653.67632500000002</v>
      </c>
      <c r="N38" s="116">
        <v>669.50975200000005</v>
      </c>
      <c r="O38" s="116">
        <v>333.98968400000001</v>
      </c>
      <c r="P38" s="116">
        <v>534.08309599999995</v>
      </c>
      <c r="Q38" s="116">
        <v>348.58011099999999</v>
      </c>
      <c r="R38" s="116">
        <v>189.37867399999999</v>
      </c>
      <c r="S38" s="116">
        <v>198.16100800000001</v>
      </c>
      <c r="T38" s="38" t="s">
        <v>60</v>
      </c>
      <c r="U38" s="212"/>
    </row>
    <row r="39" spans="2:23" ht="14.1" customHeight="1" x14ac:dyDescent="0.2">
      <c r="B39" s="209" t="s">
        <v>132</v>
      </c>
      <c r="C39" s="131"/>
      <c r="D39" s="87" t="s">
        <v>61</v>
      </c>
      <c r="E39" s="70">
        <f>E6+E17+E28</f>
        <v>260434.78462300001</v>
      </c>
      <c r="F39" s="70">
        <f t="shared" ref="F39:R39" si="5">F6+F17+F28</f>
        <v>281902.73877200001</v>
      </c>
      <c r="G39" s="194">
        <f t="shared" si="5"/>
        <v>21681.097135999997</v>
      </c>
      <c r="H39" s="194">
        <f t="shared" si="5"/>
        <v>21949.539242999999</v>
      </c>
      <c r="I39" s="194">
        <f t="shared" si="5"/>
        <v>27476.375303000001</v>
      </c>
      <c r="J39" s="194">
        <f t="shared" si="5"/>
        <v>18719.616816000002</v>
      </c>
      <c r="K39" s="194">
        <f t="shared" si="5"/>
        <v>31480.414445000002</v>
      </c>
      <c r="L39" s="194">
        <f t="shared" si="5"/>
        <v>23695.513218</v>
      </c>
      <c r="M39" s="194">
        <f t="shared" si="5"/>
        <v>25335.758692000003</v>
      </c>
      <c r="N39" s="194">
        <f t="shared" si="5"/>
        <v>26524.249223999999</v>
      </c>
      <c r="O39" s="194">
        <f t="shared" si="5"/>
        <v>25944.395513999996</v>
      </c>
      <c r="P39" s="194">
        <f t="shared" si="5"/>
        <v>27037.976362000001</v>
      </c>
      <c r="Q39" s="194">
        <f t="shared" si="5"/>
        <v>26402.810152999999</v>
      </c>
      <c r="R39" s="194">
        <f t="shared" si="5"/>
        <v>29798.896868999997</v>
      </c>
      <c r="S39" s="194">
        <f t="shared" ref="S39" si="6">S6+S17+S28</f>
        <v>30033.895752999997</v>
      </c>
      <c r="T39" s="42" t="s">
        <v>112</v>
      </c>
      <c r="U39" s="209" t="s">
        <v>133</v>
      </c>
      <c r="V39" s="143"/>
    </row>
    <row r="40" spans="2:23" ht="14.1" customHeight="1" x14ac:dyDescent="0.2">
      <c r="B40" s="209"/>
      <c r="C40" s="131">
        <v>0</v>
      </c>
      <c r="D40" s="40" t="s">
        <v>41</v>
      </c>
      <c r="E40" s="123">
        <f>E7+E18+E29</f>
        <v>20141.670235999998</v>
      </c>
      <c r="F40" s="123">
        <f t="shared" ref="F40:R40" si="7">F7+F18+F29</f>
        <v>20674.460494999999</v>
      </c>
      <c r="G40" s="117">
        <f t="shared" si="7"/>
        <v>1906.3793930000002</v>
      </c>
      <c r="H40" s="117">
        <f t="shared" si="7"/>
        <v>2369.736664</v>
      </c>
      <c r="I40" s="117">
        <f t="shared" si="7"/>
        <v>2509.3293760000001</v>
      </c>
      <c r="J40" s="117">
        <f t="shared" si="7"/>
        <v>1389.723129</v>
      </c>
      <c r="K40" s="117">
        <f t="shared" si="7"/>
        <v>1952.0691350000002</v>
      </c>
      <c r="L40" s="117">
        <f t="shared" si="7"/>
        <v>1529.1216999999999</v>
      </c>
      <c r="M40" s="117">
        <f t="shared" si="7"/>
        <v>1857.7623819999999</v>
      </c>
      <c r="N40" s="117">
        <f t="shared" si="7"/>
        <v>1848.7369370000001</v>
      </c>
      <c r="O40" s="117">
        <f t="shared" si="7"/>
        <v>1900.3108500000003</v>
      </c>
      <c r="P40" s="117">
        <f t="shared" si="7"/>
        <v>2076.8064770000001</v>
      </c>
      <c r="Q40" s="117">
        <f t="shared" si="7"/>
        <v>2163.2231430000002</v>
      </c>
      <c r="R40" s="117">
        <f t="shared" si="7"/>
        <v>2022.9214060000002</v>
      </c>
      <c r="S40" s="117">
        <f t="shared" ref="S40" si="8">S7+S18+S29</f>
        <v>2261.8589139999999</v>
      </c>
      <c r="T40" s="41" t="s">
        <v>42</v>
      </c>
      <c r="U40" s="209"/>
    </row>
    <row r="41" spans="2:23" ht="14.1" customHeight="1" x14ac:dyDescent="0.2">
      <c r="B41" s="209"/>
      <c r="C41" s="131">
        <v>1</v>
      </c>
      <c r="D41" s="40" t="s">
        <v>43</v>
      </c>
      <c r="E41" s="123">
        <f t="shared" ref="E41:R49" si="9">E8+E19+E30</f>
        <v>394.22138600000005</v>
      </c>
      <c r="F41" s="123">
        <f t="shared" si="9"/>
        <v>388.84076600000003</v>
      </c>
      <c r="G41" s="117">
        <f t="shared" si="9"/>
        <v>26.802585999999998</v>
      </c>
      <c r="H41" s="117">
        <f t="shared" si="9"/>
        <v>33.376136000000002</v>
      </c>
      <c r="I41" s="117">
        <f t="shared" si="9"/>
        <v>33.70879</v>
      </c>
      <c r="J41" s="117">
        <f t="shared" si="9"/>
        <v>31.017643</v>
      </c>
      <c r="K41" s="117">
        <f t="shared" si="9"/>
        <v>42.052405999999998</v>
      </c>
      <c r="L41" s="117">
        <f t="shared" si="9"/>
        <v>36.226391</v>
      </c>
      <c r="M41" s="117">
        <f t="shared" si="9"/>
        <v>43.762808</v>
      </c>
      <c r="N41" s="117">
        <f t="shared" si="9"/>
        <v>36.686033000000002</v>
      </c>
      <c r="O41" s="117">
        <f t="shared" si="9"/>
        <v>36.812387999999999</v>
      </c>
      <c r="P41" s="117">
        <f t="shared" si="9"/>
        <v>40.022357</v>
      </c>
      <c r="Q41" s="117">
        <f t="shared" si="9"/>
        <v>33.255814000000001</v>
      </c>
      <c r="R41" s="117">
        <f t="shared" si="9"/>
        <v>36.007722000000001</v>
      </c>
      <c r="S41" s="117">
        <f t="shared" ref="S41" si="10">S8+S19+S30</f>
        <v>38.268926</v>
      </c>
      <c r="T41" s="41" t="s">
        <v>44</v>
      </c>
      <c r="U41" s="209"/>
    </row>
    <row r="42" spans="2:23" ht="14.1" customHeight="1" x14ac:dyDescent="0.2">
      <c r="B42" s="209"/>
      <c r="C42" s="131">
        <v>2</v>
      </c>
      <c r="D42" s="40" t="s">
        <v>45</v>
      </c>
      <c r="E42" s="123">
        <f t="shared" si="9"/>
        <v>9711.7082200000004</v>
      </c>
      <c r="F42" s="123">
        <f t="shared" si="9"/>
        <v>10839.739361</v>
      </c>
      <c r="G42" s="117">
        <f t="shared" si="9"/>
        <v>844.33378100000004</v>
      </c>
      <c r="H42" s="117">
        <f t="shared" si="9"/>
        <v>539.11516600000004</v>
      </c>
      <c r="I42" s="117">
        <f t="shared" si="9"/>
        <v>742.82483500000001</v>
      </c>
      <c r="J42" s="117">
        <f t="shared" si="9"/>
        <v>717.36837400000002</v>
      </c>
      <c r="K42" s="117">
        <f t="shared" si="9"/>
        <v>954.67987200000005</v>
      </c>
      <c r="L42" s="117">
        <f t="shared" si="9"/>
        <v>618.79623100000003</v>
      </c>
      <c r="M42" s="117">
        <f t="shared" si="9"/>
        <v>809.52350000000001</v>
      </c>
      <c r="N42" s="117">
        <f t="shared" si="9"/>
        <v>592.45756300000005</v>
      </c>
      <c r="O42" s="117">
        <f t="shared" si="9"/>
        <v>714.662192</v>
      </c>
      <c r="P42" s="117">
        <f t="shared" si="9"/>
        <v>583.97213899999997</v>
      </c>
      <c r="Q42" s="117">
        <f t="shared" si="9"/>
        <v>658.06395199999997</v>
      </c>
      <c r="R42" s="117">
        <f t="shared" si="9"/>
        <v>768.37403599999993</v>
      </c>
      <c r="S42" s="117">
        <f t="shared" ref="S42" si="11">S9+S20+S31</f>
        <v>832.42969700000003</v>
      </c>
      <c r="T42" s="41" t="s">
        <v>46</v>
      </c>
      <c r="U42" s="209"/>
    </row>
    <row r="43" spans="2:23" ht="14.1" customHeight="1" x14ac:dyDescent="0.2">
      <c r="B43" s="209"/>
      <c r="C43" s="131">
        <v>3</v>
      </c>
      <c r="D43" s="40" t="s">
        <v>47</v>
      </c>
      <c r="E43" s="123">
        <f t="shared" si="9"/>
        <v>2887.2290599999997</v>
      </c>
      <c r="F43" s="123">
        <f t="shared" si="9"/>
        <v>2538.2188020000003</v>
      </c>
      <c r="G43" s="117">
        <f t="shared" si="9"/>
        <v>137.36447199999998</v>
      </c>
      <c r="H43" s="117">
        <f t="shared" si="9"/>
        <v>95.466602999999992</v>
      </c>
      <c r="I43" s="117">
        <f t="shared" si="9"/>
        <v>161.550072</v>
      </c>
      <c r="J43" s="117">
        <f t="shared" si="9"/>
        <v>90.462975999999998</v>
      </c>
      <c r="K43" s="117">
        <f t="shared" si="9"/>
        <v>197.28056700000002</v>
      </c>
      <c r="L43" s="117">
        <f t="shared" si="9"/>
        <v>145.32767899999999</v>
      </c>
      <c r="M43" s="117">
        <f t="shared" si="9"/>
        <v>145.679821</v>
      </c>
      <c r="N43" s="117">
        <f t="shared" si="9"/>
        <v>149.37168400000002</v>
      </c>
      <c r="O43" s="117">
        <f t="shared" si="9"/>
        <v>131.719054</v>
      </c>
      <c r="P43" s="117">
        <f t="shared" si="9"/>
        <v>166.496644</v>
      </c>
      <c r="Q43" s="117">
        <f t="shared" si="9"/>
        <v>214.436182</v>
      </c>
      <c r="R43" s="117">
        <f t="shared" si="9"/>
        <v>110.90795799999999</v>
      </c>
      <c r="S43" s="117">
        <f t="shared" ref="S43" si="12">S10+S21+S32</f>
        <v>162.48551</v>
      </c>
      <c r="T43" s="41" t="s">
        <v>48</v>
      </c>
      <c r="U43" s="209"/>
    </row>
    <row r="44" spans="2:23" ht="12" customHeight="1" x14ac:dyDescent="0.2">
      <c r="B44" s="209"/>
      <c r="C44" s="131">
        <v>4</v>
      </c>
      <c r="D44" s="40" t="s">
        <v>49</v>
      </c>
      <c r="E44" s="123">
        <f t="shared" si="9"/>
        <v>1077.306675</v>
      </c>
      <c r="F44" s="123">
        <f t="shared" si="9"/>
        <v>1070.0021510000001</v>
      </c>
      <c r="G44" s="117">
        <f t="shared" si="9"/>
        <v>117.40982099999999</v>
      </c>
      <c r="H44" s="117">
        <f t="shared" si="9"/>
        <v>79.632370000000009</v>
      </c>
      <c r="I44" s="117">
        <f t="shared" si="9"/>
        <v>2764.601177</v>
      </c>
      <c r="J44" s="117">
        <f t="shared" si="9"/>
        <v>85.402928000000003</v>
      </c>
      <c r="K44" s="117">
        <f t="shared" si="9"/>
        <v>80.810018999999997</v>
      </c>
      <c r="L44" s="117">
        <f t="shared" si="9"/>
        <v>54.806308999999999</v>
      </c>
      <c r="M44" s="117">
        <f t="shared" si="9"/>
        <v>89.409660000000002</v>
      </c>
      <c r="N44" s="117">
        <f t="shared" si="9"/>
        <v>87.625382000000002</v>
      </c>
      <c r="O44" s="117">
        <f t="shared" si="9"/>
        <v>92.964708999999999</v>
      </c>
      <c r="P44" s="117">
        <f t="shared" si="9"/>
        <v>112.54580300000001</v>
      </c>
      <c r="Q44" s="117">
        <f t="shared" si="9"/>
        <v>148.462031</v>
      </c>
      <c r="R44" s="117">
        <f t="shared" si="9"/>
        <v>71.709220000000002</v>
      </c>
      <c r="S44" s="117">
        <f t="shared" ref="S44" si="13">S11+S22+S33</f>
        <v>151.173982</v>
      </c>
      <c r="T44" s="41" t="s">
        <v>50</v>
      </c>
      <c r="U44" s="209"/>
    </row>
    <row r="45" spans="2:23" ht="14.1" customHeight="1" x14ac:dyDescent="0.2">
      <c r="B45" s="209"/>
      <c r="C45" s="131">
        <v>5</v>
      </c>
      <c r="D45" s="40" t="s">
        <v>51</v>
      </c>
      <c r="E45" s="123">
        <f t="shared" si="9"/>
        <v>40424.59537000001</v>
      </c>
      <c r="F45" s="123">
        <f t="shared" si="9"/>
        <v>34920.789071000007</v>
      </c>
      <c r="G45" s="117">
        <f t="shared" si="9"/>
        <v>2676.7505010000004</v>
      </c>
      <c r="H45" s="117">
        <f t="shared" si="9"/>
        <v>2733.9375410000002</v>
      </c>
      <c r="I45" s="117">
        <f t="shared" si="9"/>
        <v>2768.398357</v>
      </c>
      <c r="J45" s="117">
        <f t="shared" si="9"/>
        <v>2008.8369379999999</v>
      </c>
      <c r="K45" s="117">
        <f t="shared" si="9"/>
        <v>3092.223031</v>
      </c>
      <c r="L45" s="117">
        <f t="shared" si="9"/>
        <v>2374.4374720000001</v>
      </c>
      <c r="M45" s="117">
        <f t="shared" si="9"/>
        <v>2866.9795570000001</v>
      </c>
      <c r="N45" s="117">
        <f t="shared" si="9"/>
        <v>2705.1994839999998</v>
      </c>
      <c r="O45" s="117">
        <f t="shared" si="9"/>
        <v>2814.6740209999998</v>
      </c>
      <c r="P45" s="117">
        <f t="shared" si="9"/>
        <v>2953.481511</v>
      </c>
      <c r="Q45" s="117">
        <f t="shared" si="9"/>
        <v>2568.8249020000003</v>
      </c>
      <c r="R45" s="117">
        <f t="shared" si="9"/>
        <v>3429.6471510000001</v>
      </c>
      <c r="S45" s="117">
        <f t="shared" ref="S45" si="14">S12+S23+S34</f>
        <v>3364.9902830000001</v>
      </c>
      <c r="T45" s="41" t="s">
        <v>52</v>
      </c>
      <c r="U45" s="209"/>
    </row>
    <row r="46" spans="2:23" ht="14.1" customHeight="1" x14ac:dyDescent="0.2">
      <c r="B46" s="209"/>
      <c r="C46" s="131">
        <v>6</v>
      </c>
      <c r="D46" s="40" t="s">
        <v>53</v>
      </c>
      <c r="E46" s="123">
        <f t="shared" si="9"/>
        <v>57627.520154999991</v>
      </c>
      <c r="F46" s="123">
        <f t="shared" si="9"/>
        <v>62992.496830000004</v>
      </c>
      <c r="G46" s="117">
        <f t="shared" si="9"/>
        <v>4644.595217</v>
      </c>
      <c r="H46" s="117">
        <f t="shared" si="9"/>
        <v>4043.372245</v>
      </c>
      <c r="I46" s="117">
        <f t="shared" si="9"/>
        <v>5206.455868</v>
      </c>
      <c r="J46" s="117">
        <f t="shared" si="9"/>
        <v>4067.7933600000006</v>
      </c>
      <c r="K46" s="117">
        <f t="shared" si="9"/>
        <v>6114.6529760000003</v>
      </c>
      <c r="L46" s="117">
        <f t="shared" si="9"/>
        <v>4807.0810849999998</v>
      </c>
      <c r="M46" s="117">
        <f t="shared" si="9"/>
        <v>5482.3833640000003</v>
      </c>
      <c r="N46" s="117">
        <f t="shared" si="9"/>
        <v>6525.2128059999995</v>
      </c>
      <c r="O46" s="117">
        <f t="shared" si="9"/>
        <v>5041.182374</v>
      </c>
      <c r="P46" s="117">
        <f t="shared" si="9"/>
        <v>5668.3389850000003</v>
      </c>
      <c r="Q46" s="117">
        <f t="shared" si="9"/>
        <v>5518.5422359999993</v>
      </c>
      <c r="R46" s="117">
        <f t="shared" si="9"/>
        <v>6416.6285500000004</v>
      </c>
      <c r="S46" s="117">
        <f t="shared" ref="S46" si="15">S13+S24+S35</f>
        <v>5817.2565340000001</v>
      </c>
      <c r="T46" s="41" t="s">
        <v>54</v>
      </c>
      <c r="U46" s="209"/>
    </row>
    <row r="47" spans="2:23" ht="14.1" customHeight="1" x14ac:dyDescent="0.2">
      <c r="B47" s="209"/>
      <c r="C47" s="131">
        <v>7</v>
      </c>
      <c r="D47" s="40" t="s">
        <v>55</v>
      </c>
      <c r="E47" s="123">
        <f t="shared" si="9"/>
        <v>77053.79400200001</v>
      </c>
      <c r="F47" s="123">
        <f t="shared" si="9"/>
        <v>87850.854624</v>
      </c>
      <c r="G47" s="117">
        <f t="shared" si="9"/>
        <v>8053.6196470000004</v>
      </c>
      <c r="H47" s="117">
        <f t="shared" si="9"/>
        <v>7499.0141540000004</v>
      </c>
      <c r="I47" s="117">
        <f t="shared" si="9"/>
        <v>7984.1597339999998</v>
      </c>
      <c r="J47" s="117">
        <f t="shared" si="9"/>
        <v>6166.8308019999995</v>
      </c>
      <c r="K47" s="117">
        <f t="shared" si="9"/>
        <v>8699.8888310000002</v>
      </c>
      <c r="L47" s="117">
        <f t="shared" si="9"/>
        <v>7091.7654380000004</v>
      </c>
      <c r="M47" s="117">
        <f t="shared" si="9"/>
        <v>7859.2942039999998</v>
      </c>
      <c r="N47" s="117">
        <f t="shared" si="9"/>
        <v>7227.296488</v>
      </c>
      <c r="O47" s="117">
        <f t="shared" si="9"/>
        <v>7951.3045959999999</v>
      </c>
      <c r="P47" s="117">
        <f t="shared" si="9"/>
        <v>8097.4683279999999</v>
      </c>
      <c r="Q47" s="117">
        <f t="shared" si="9"/>
        <v>7630.792383</v>
      </c>
      <c r="R47" s="117">
        <f t="shared" si="9"/>
        <v>8240.3769190000003</v>
      </c>
      <c r="S47" s="117">
        <f t="shared" ref="S47" si="16">S14+S25+S36</f>
        <v>7407.653311</v>
      </c>
      <c r="T47" s="41" t="s">
        <v>56</v>
      </c>
      <c r="U47" s="209"/>
    </row>
    <row r="48" spans="2:23" ht="14.1" customHeight="1" x14ac:dyDescent="0.2">
      <c r="B48" s="209"/>
      <c r="C48" s="131">
        <v>8</v>
      </c>
      <c r="D48" s="40" t="s">
        <v>57</v>
      </c>
      <c r="E48" s="123">
        <f t="shared" si="9"/>
        <v>14828.965928999998</v>
      </c>
      <c r="F48" s="123">
        <f t="shared" si="9"/>
        <v>22518.181948999998</v>
      </c>
      <c r="G48" s="117">
        <f t="shared" si="9"/>
        <v>1744.57107</v>
      </c>
      <c r="H48" s="117">
        <f t="shared" si="9"/>
        <v>1607.2184890000001</v>
      </c>
      <c r="I48" s="117">
        <f t="shared" si="9"/>
        <v>1845.0811090000002</v>
      </c>
      <c r="J48" s="117">
        <f t="shared" si="9"/>
        <v>1149.8362299999999</v>
      </c>
      <c r="K48" s="117">
        <f t="shared" si="9"/>
        <v>1816.1940339999999</v>
      </c>
      <c r="L48" s="117">
        <f t="shared" si="9"/>
        <v>1585.2089369999999</v>
      </c>
      <c r="M48" s="117">
        <f t="shared" si="9"/>
        <v>1627.328027</v>
      </c>
      <c r="N48" s="117">
        <f t="shared" si="9"/>
        <v>1626.5283080000002</v>
      </c>
      <c r="O48" s="117">
        <f t="shared" si="9"/>
        <v>1730.2671319999999</v>
      </c>
      <c r="P48" s="117">
        <f t="shared" si="9"/>
        <v>1957.6798140000001</v>
      </c>
      <c r="Q48" s="117">
        <f t="shared" si="9"/>
        <v>4050.3066279999998</v>
      </c>
      <c r="R48" s="117">
        <f t="shared" si="9"/>
        <v>2189.3173649999999</v>
      </c>
      <c r="S48" s="117">
        <f t="shared" ref="S48" si="17">S15+S26+S37</f>
        <v>2117.373646</v>
      </c>
      <c r="T48" s="41" t="s">
        <v>58</v>
      </c>
      <c r="U48" s="209"/>
    </row>
    <row r="49" spans="2:24" ht="14.1" customHeight="1" x14ac:dyDescent="0.2">
      <c r="B49" s="209"/>
      <c r="C49" s="131">
        <v>9</v>
      </c>
      <c r="D49" s="40" t="s">
        <v>59</v>
      </c>
      <c r="E49" s="123">
        <f t="shared" si="9"/>
        <v>36287.773590000004</v>
      </c>
      <c r="F49" s="123">
        <f t="shared" si="9"/>
        <v>38109.154723</v>
      </c>
      <c r="G49" s="117">
        <f t="shared" si="9"/>
        <v>1529.2706479999999</v>
      </c>
      <c r="H49" s="117">
        <f t="shared" si="9"/>
        <v>2948.669875</v>
      </c>
      <c r="I49" s="117">
        <f t="shared" si="9"/>
        <v>3460.265985</v>
      </c>
      <c r="J49" s="117">
        <f t="shared" si="9"/>
        <v>3012.3444359999999</v>
      </c>
      <c r="K49" s="117">
        <f t="shared" si="9"/>
        <v>8530.5635739999998</v>
      </c>
      <c r="L49" s="117">
        <f t="shared" si="9"/>
        <v>5452.7419759999993</v>
      </c>
      <c r="M49" s="117">
        <f t="shared" si="9"/>
        <v>4553.6353690000005</v>
      </c>
      <c r="N49" s="117">
        <f t="shared" si="9"/>
        <v>5725.1345389999997</v>
      </c>
      <c r="O49" s="117">
        <f t="shared" si="9"/>
        <v>5530.4981980000002</v>
      </c>
      <c r="P49" s="117">
        <f t="shared" si="9"/>
        <v>5381.1643040000008</v>
      </c>
      <c r="Q49" s="117">
        <f t="shared" si="9"/>
        <v>3416.9028820000003</v>
      </c>
      <c r="R49" s="117">
        <f t="shared" si="9"/>
        <v>6513.0065419999992</v>
      </c>
      <c r="S49" s="117">
        <f t="shared" ref="S49" si="18">S16+S27+S38</f>
        <v>7880.4049500000001</v>
      </c>
      <c r="T49" s="41" t="s">
        <v>60</v>
      </c>
      <c r="U49" s="209"/>
    </row>
    <row r="50" spans="2:24" ht="14.1" customHeight="1" x14ac:dyDescent="0.2">
      <c r="B50" s="96"/>
      <c r="C50" s="96"/>
      <c r="D50" s="97"/>
      <c r="E50" s="98"/>
      <c r="F50" s="98"/>
      <c r="G50" s="98"/>
      <c r="H50" s="98"/>
      <c r="I50" s="98"/>
      <c r="J50" s="98"/>
      <c r="K50" s="98"/>
      <c r="L50" s="98"/>
      <c r="M50" s="98"/>
      <c r="N50" s="98"/>
      <c r="O50" s="98"/>
      <c r="P50" s="98"/>
      <c r="Q50" s="98"/>
      <c r="R50" s="98"/>
      <c r="S50" s="98"/>
      <c r="T50" s="99"/>
      <c r="U50" s="78"/>
    </row>
    <row r="51" spans="2:24" ht="15" customHeight="1" x14ac:dyDescent="0.2">
      <c r="B51" s="14" t="s">
        <v>39</v>
      </c>
      <c r="G51" s="98"/>
      <c r="H51" s="98"/>
      <c r="I51" s="98"/>
      <c r="J51" s="98"/>
      <c r="K51" s="98"/>
      <c r="L51" s="98"/>
      <c r="M51" s="98"/>
      <c r="N51" s="98"/>
      <c r="O51" s="98"/>
      <c r="P51" s="98"/>
      <c r="Q51" s="98"/>
      <c r="R51" s="98"/>
      <c r="S51" s="98"/>
      <c r="T51" s="202" t="s">
        <v>40</v>
      </c>
      <c r="U51" s="202"/>
    </row>
    <row r="52" spans="2:24" x14ac:dyDescent="0.2">
      <c r="B52" s="14" t="s">
        <v>224</v>
      </c>
      <c r="G52" s="77"/>
      <c r="H52" s="77"/>
      <c r="I52" s="77"/>
      <c r="J52" s="165"/>
      <c r="K52" s="77"/>
      <c r="L52" s="77"/>
      <c r="M52" s="77"/>
      <c r="N52" s="77"/>
      <c r="O52" s="77"/>
      <c r="P52" s="77"/>
      <c r="Q52" s="77"/>
      <c r="R52" s="77"/>
      <c r="S52" s="77"/>
      <c r="U52" s="15" t="s">
        <v>219</v>
      </c>
    </row>
    <row r="53" spans="2:24" ht="15" customHeight="1" x14ac:dyDescent="0.2">
      <c r="B53" s="14" t="s">
        <v>225</v>
      </c>
      <c r="G53" s="77"/>
      <c r="H53" s="77"/>
      <c r="I53" s="77"/>
      <c r="K53" s="77"/>
      <c r="L53" s="77"/>
      <c r="M53" s="77"/>
      <c r="N53" s="77"/>
      <c r="O53" s="77"/>
      <c r="T53" s="202" t="s">
        <v>220</v>
      </c>
      <c r="U53" s="202"/>
    </row>
    <row r="54" spans="2:24" x14ac:dyDescent="0.2">
      <c r="E54" s="136"/>
      <c r="F54" s="136"/>
      <c r="G54" s="136"/>
      <c r="H54" s="136"/>
      <c r="I54" s="136"/>
      <c r="J54" s="136"/>
      <c r="K54" s="136"/>
      <c r="L54" s="136"/>
      <c r="M54" s="136"/>
      <c r="N54" s="136"/>
      <c r="O54" s="136"/>
      <c r="P54" s="136"/>
      <c r="Q54" s="201"/>
      <c r="R54" s="201"/>
      <c r="S54" s="201"/>
      <c r="T54" s="201"/>
      <c r="U54" s="201"/>
      <c r="V54" s="164"/>
      <c r="W54" s="164"/>
      <c r="X54" s="164"/>
    </row>
    <row r="55" spans="2:24" ht="15" x14ac:dyDescent="0.25">
      <c r="B55" s="170" t="s">
        <v>184</v>
      </c>
      <c r="E55" s="136"/>
      <c r="F55" s="136"/>
      <c r="G55" s="136"/>
      <c r="H55" s="136"/>
      <c r="I55" s="136"/>
      <c r="J55" s="136"/>
      <c r="K55" s="136"/>
      <c r="L55" s="136"/>
      <c r="M55" s="136"/>
      <c r="N55" s="136"/>
      <c r="O55" s="136"/>
      <c r="P55" s="136"/>
      <c r="Q55" s="136"/>
      <c r="R55" s="136"/>
      <c r="S55" s="136"/>
      <c r="U55" s="171" t="s">
        <v>186</v>
      </c>
    </row>
    <row r="56" spans="2:24" ht="15" x14ac:dyDescent="0.25">
      <c r="B56"/>
      <c r="E56" s="136"/>
      <c r="F56" s="136"/>
      <c r="G56" s="136"/>
      <c r="H56" s="136"/>
      <c r="I56" s="136"/>
      <c r="J56" s="136"/>
      <c r="K56" s="136"/>
      <c r="L56" s="136"/>
      <c r="M56" s="136"/>
      <c r="N56" s="136"/>
      <c r="O56" s="136"/>
      <c r="P56" s="136"/>
      <c r="Q56" s="136"/>
      <c r="R56" s="136"/>
      <c r="S56" s="136"/>
      <c r="U56"/>
    </row>
    <row r="57" spans="2:24" ht="15" x14ac:dyDescent="0.25">
      <c r="B57" s="170" t="s">
        <v>185</v>
      </c>
      <c r="E57" s="136"/>
      <c r="F57" s="136"/>
      <c r="G57" s="136"/>
      <c r="H57" s="136"/>
      <c r="I57" s="136"/>
      <c r="J57" s="136"/>
      <c r="K57" s="136"/>
      <c r="L57" s="136"/>
      <c r="M57" s="136"/>
      <c r="N57" s="136"/>
      <c r="O57" s="136"/>
      <c r="P57" s="136"/>
      <c r="Q57" s="136"/>
      <c r="R57" s="136"/>
      <c r="S57" s="136"/>
      <c r="U57" s="170" t="s">
        <v>187</v>
      </c>
    </row>
    <row r="58" spans="2:24" x14ac:dyDescent="0.2">
      <c r="E58" s="136"/>
      <c r="F58" s="136"/>
      <c r="G58" s="136"/>
      <c r="H58" s="136"/>
      <c r="I58" s="136"/>
      <c r="J58" s="136"/>
      <c r="K58" s="136"/>
      <c r="L58" s="136"/>
      <c r="M58" s="136"/>
      <c r="N58" s="136"/>
      <c r="O58" s="136"/>
      <c r="P58" s="136"/>
      <c r="Q58" s="136"/>
      <c r="R58" s="136"/>
      <c r="S58" s="136"/>
    </row>
    <row r="59" spans="2:24" x14ac:dyDescent="0.2">
      <c r="E59" s="136"/>
      <c r="F59" s="136"/>
      <c r="G59" s="136"/>
      <c r="H59" s="136"/>
      <c r="I59" s="136"/>
      <c r="J59" s="136"/>
      <c r="K59" s="136"/>
      <c r="L59" s="136"/>
      <c r="M59" s="136"/>
      <c r="N59" s="136"/>
      <c r="O59" s="136"/>
      <c r="P59" s="136"/>
      <c r="Q59" s="136"/>
      <c r="R59" s="136"/>
      <c r="S59" s="136"/>
    </row>
    <row r="60" spans="2:24" x14ac:dyDescent="0.2">
      <c r="E60" s="136"/>
      <c r="F60" s="136"/>
      <c r="G60" s="136"/>
      <c r="H60" s="136"/>
      <c r="I60" s="136"/>
      <c r="J60" s="136"/>
      <c r="K60" s="136"/>
      <c r="L60" s="136"/>
      <c r="M60" s="136"/>
      <c r="N60" s="136"/>
      <c r="O60" s="136"/>
      <c r="P60" s="136"/>
      <c r="Q60" s="136"/>
      <c r="R60" s="136"/>
      <c r="S60" s="136"/>
    </row>
    <row r="61" spans="2:24" x14ac:dyDescent="0.2">
      <c r="E61" s="136"/>
      <c r="F61" s="136"/>
      <c r="G61" s="136"/>
      <c r="H61" s="136"/>
      <c r="I61" s="136"/>
      <c r="J61" s="136"/>
      <c r="K61" s="136"/>
      <c r="L61" s="136"/>
      <c r="M61" s="136"/>
      <c r="N61" s="136"/>
      <c r="O61" s="136"/>
      <c r="P61" s="136"/>
      <c r="Q61" s="136"/>
      <c r="R61" s="136"/>
      <c r="S61" s="136"/>
    </row>
    <row r="62" spans="2:24" x14ac:dyDescent="0.2">
      <c r="E62" s="136"/>
      <c r="F62" s="136"/>
      <c r="G62" s="136"/>
      <c r="H62" s="136"/>
      <c r="I62" s="136"/>
      <c r="J62" s="136"/>
      <c r="K62" s="136"/>
      <c r="L62" s="136"/>
      <c r="M62" s="136"/>
      <c r="N62" s="136"/>
      <c r="O62" s="136"/>
      <c r="P62" s="136"/>
      <c r="Q62" s="136"/>
      <c r="R62" s="136"/>
      <c r="S62" s="136"/>
    </row>
    <row r="63" spans="2:24" x14ac:dyDescent="0.2">
      <c r="E63" s="136"/>
      <c r="F63" s="136"/>
      <c r="G63" s="136"/>
      <c r="H63" s="136"/>
      <c r="I63" s="136"/>
      <c r="J63" s="136"/>
      <c r="K63" s="136"/>
      <c r="L63" s="136"/>
      <c r="M63" s="136"/>
      <c r="N63" s="136"/>
      <c r="O63" s="136"/>
      <c r="P63" s="136"/>
      <c r="Q63" s="136"/>
      <c r="R63" s="136"/>
      <c r="S63" s="136"/>
    </row>
    <row r="64" spans="2:24" x14ac:dyDescent="0.2">
      <c r="E64" s="136"/>
      <c r="F64" s="136"/>
      <c r="G64" s="136"/>
      <c r="H64" s="136"/>
      <c r="I64" s="136"/>
      <c r="J64" s="136"/>
      <c r="K64" s="136"/>
      <c r="L64" s="136"/>
      <c r="M64" s="136"/>
      <c r="N64" s="136"/>
      <c r="O64" s="136"/>
      <c r="P64" s="136"/>
      <c r="Q64" s="136"/>
      <c r="R64" s="136"/>
      <c r="S64" s="136"/>
    </row>
    <row r="65" spans="5:19" x14ac:dyDescent="0.2">
      <c r="E65" s="136"/>
      <c r="F65" s="136"/>
      <c r="G65" s="136"/>
      <c r="H65" s="136"/>
      <c r="I65" s="136"/>
      <c r="J65" s="136"/>
      <c r="K65" s="136"/>
      <c r="L65" s="136"/>
      <c r="M65" s="136"/>
      <c r="N65" s="136"/>
      <c r="O65" s="136"/>
      <c r="P65" s="136"/>
      <c r="Q65" s="136"/>
      <c r="R65" s="136"/>
      <c r="S65" s="136"/>
    </row>
    <row r="66" spans="5:19" x14ac:dyDescent="0.2">
      <c r="E66" s="136"/>
      <c r="F66" s="136"/>
      <c r="G66" s="136"/>
      <c r="H66" s="136"/>
      <c r="I66" s="136"/>
      <c r="J66" s="136"/>
      <c r="K66" s="136"/>
      <c r="L66" s="136"/>
      <c r="M66" s="136"/>
      <c r="N66" s="136"/>
      <c r="O66" s="136"/>
      <c r="P66" s="136"/>
      <c r="Q66" s="136"/>
      <c r="R66" s="136"/>
      <c r="S66" s="136"/>
    </row>
    <row r="67" spans="5:19" x14ac:dyDescent="0.2">
      <c r="E67" s="136"/>
      <c r="F67" s="136"/>
      <c r="G67" s="136"/>
      <c r="H67" s="136"/>
      <c r="I67" s="136"/>
      <c r="J67" s="136"/>
      <c r="K67" s="136"/>
      <c r="L67" s="136"/>
      <c r="M67" s="136"/>
      <c r="N67" s="136"/>
      <c r="O67" s="136"/>
      <c r="P67" s="136"/>
      <c r="Q67" s="136"/>
      <c r="R67" s="136"/>
      <c r="S67" s="136"/>
    </row>
    <row r="68" spans="5:19" x14ac:dyDescent="0.2">
      <c r="E68" s="136"/>
      <c r="F68" s="136"/>
      <c r="G68" s="136"/>
      <c r="H68" s="136"/>
      <c r="I68" s="136"/>
      <c r="J68" s="136"/>
      <c r="K68" s="136"/>
      <c r="L68" s="136"/>
      <c r="M68" s="136"/>
      <c r="N68" s="136"/>
      <c r="O68" s="136"/>
      <c r="P68" s="136"/>
      <c r="Q68" s="136"/>
      <c r="R68" s="136"/>
      <c r="S68" s="136"/>
    </row>
    <row r="69" spans="5:19" x14ac:dyDescent="0.2">
      <c r="E69" s="136"/>
      <c r="F69" s="136"/>
      <c r="G69" s="136"/>
      <c r="H69" s="136"/>
      <c r="I69" s="136"/>
      <c r="J69" s="136"/>
      <c r="K69" s="136"/>
      <c r="L69" s="136"/>
      <c r="M69" s="136"/>
      <c r="N69" s="136"/>
      <c r="O69" s="136"/>
      <c r="P69" s="136"/>
      <c r="Q69" s="136"/>
      <c r="R69" s="136"/>
      <c r="S69" s="136"/>
    </row>
    <row r="70" spans="5:19" x14ac:dyDescent="0.2">
      <c r="E70" s="136"/>
      <c r="F70" s="136"/>
      <c r="G70" s="136"/>
      <c r="H70" s="136"/>
      <c r="I70" s="136"/>
      <c r="J70" s="136"/>
      <c r="K70" s="136"/>
      <c r="L70" s="136"/>
      <c r="M70" s="136"/>
      <c r="N70" s="136"/>
      <c r="O70" s="136"/>
      <c r="P70" s="136"/>
      <c r="Q70" s="136"/>
      <c r="R70" s="136"/>
      <c r="S70" s="136"/>
    </row>
    <row r="71" spans="5:19" x14ac:dyDescent="0.2">
      <c r="E71" s="136"/>
      <c r="F71" s="136"/>
      <c r="G71" s="136"/>
      <c r="H71" s="136"/>
      <c r="I71" s="136"/>
      <c r="J71" s="136"/>
      <c r="K71" s="136"/>
      <c r="L71" s="136"/>
      <c r="M71" s="136"/>
      <c r="N71" s="136"/>
      <c r="O71" s="136"/>
      <c r="P71" s="136"/>
      <c r="Q71" s="136"/>
      <c r="R71" s="136"/>
      <c r="S71" s="136"/>
    </row>
    <row r="72" spans="5:19" x14ac:dyDescent="0.2">
      <c r="E72" s="136"/>
      <c r="F72" s="136"/>
      <c r="G72" s="136"/>
      <c r="H72" s="136"/>
      <c r="I72" s="136"/>
      <c r="J72" s="136"/>
      <c r="K72" s="136"/>
      <c r="L72" s="136"/>
      <c r="M72" s="136"/>
      <c r="N72" s="136"/>
      <c r="O72" s="136"/>
      <c r="P72" s="136"/>
      <c r="Q72" s="136"/>
      <c r="R72" s="136"/>
      <c r="S72" s="136"/>
    </row>
    <row r="73" spans="5:19" x14ac:dyDescent="0.2">
      <c r="E73" s="136"/>
      <c r="F73" s="136"/>
      <c r="G73" s="136"/>
      <c r="H73" s="136"/>
      <c r="I73" s="136"/>
      <c r="J73" s="136"/>
      <c r="K73" s="136"/>
      <c r="L73" s="136"/>
      <c r="M73" s="136"/>
      <c r="N73" s="136"/>
      <c r="O73" s="136"/>
      <c r="P73" s="136"/>
      <c r="Q73" s="136"/>
      <c r="R73" s="136"/>
      <c r="S73" s="136"/>
    </row>
    <row r="74" spans="5:19" x14ac:dyDescent="0.2">
      <c r="E74" s="136"/>
      <c r="F74" s="136"/>
      <c r="G74" s="136"/>
      <c r="H74" s="136"/>
      <c r="I74" s="136"/>
      <c r="J74" s="136"/>
      <c r="K74" s="136"/>
      <c r="L74" s="136"/>
      <c r="M74" s="136"/>
      <c r="N74" s="136"/>
      <c r="O74" s="136"/>
      <c r="P74" s="136"/>
      <c r="Q74" s="136"/>
      <c r="R74" s="136"/>
      <c r="S74" s="136"/>
    </row>
    <row r="75" spans="5:19" x14ac:dyDescent="0.2">
      <c r="E75" s="136"/>
      <c r="F75" s="136"/>
      <c r="G75" s="136"/>
      <c r="H75" s="136"/>
      <c r="I75" s="136"/>
      <c r="J75" s="136"/>
      <c r="K75" s="136"/>
      <c r="L75" s="136"/>
      <c r="M75" s="136"/>
      <c r="N75" s="136"/>
      <c r="O75" s="136"/>
      <c r="P75" s="136"/>
      <c r="Q75" s="136"/>
      <c r="R75" s="136"/>
      <c r="S75" s="136"/>
    </row>
    <row r="76" spans="5:19" x14ac:dyDescent="0.2">
      <c r="E76" s="136"/>
      <c r="F76" s="136"/>
      <c r="G76" s="136"/>
      <c r="H76" s="136"/>
      <c r="I76" s="136"/>
      <c r="J76" s="136"/>
      <c r="K76" s="136"/>
      <c r="L76" s="136"/>
      <c r="M76" s="136"/>
      <c r="N76" s="136"/>
      <c r="O76" s="136"/>
      <c r="P76" s="136"/>
      <c r="Q76" s="136"/>
      <c r="R76" s="136"/>
      <c r="S76" s="136"/>
    </row>
    <row r="77" spans="5:19" x14ac:dyDescent="0.2">
      <c r="E77" s="136"/>
      <c r="F77" s="136"/>
      <c r="G77" s="136"/>
      <c r="H77" s="136"/>
      <c r="I77" s="136"/>
      <c r="J77" s="136"/>
      <c r="K77" s="136"/>
      <c r="L77" s="136"/>
      <c r="M77" s="136"/>
      <c r="N77" s="136"/>
      <c r="O77" s="136"/>
      <c r="P77" s="136"/>
      <c r="Q77" s="136"/>
      <c r="R77" s="136"/>
      <c r="S77" s="136"/>
    </row>
    <row r="78" spans="5:19" x14ac:dyDescent="0.2">
      <c r="E78" s="136"/>
      <c r="F78" s="136"/>
      <c r="G78" s="136"/>
      <c r="H78" s="136"/>
      <c r="I78" s="136"/>
      <c r="J78" s="136"/>
      <c r="K78" s="136"/>
      <c r="L78" s="136"/>
      <c r="M78" s="136"/>
      <c r="N78" s="136"/>
      <c r="O78" s="136"/>
      <c r="P78" s="136"/>
      <c r="Q78" s="136"/>
      <c r="R78" s="136"/>
      <c r="S78" s="136"/>
    </row>
    <row r="79" spans="5:19" x14ac:dyDescent="0.2">
      <c r="E79" s="136"/>
      <c r="F79" s="136"/>
      <c r="G79" s="136"/>
      <c r="H79" s="136"/>
      <c r="I79" s="136"/>
      <c r="J79" s="136"/>
      <c r="K79" s="136"/>
      <c r="L79" s="136"/>
      <c r="M79" s="136"/>
      <c r="N79" s="136"/>
      <c r="O79" s="136"/>
      <c r="P79" s="136"/>
      <c r="Q79" s="136"/>
      <c r="R79" s="136"/>
      <c r="S79" s="136"/>
    </row>
    <row r="80" spans="5:19" x14ac:dyDescent="0.2">
      <c r="E80" s="136"/>
      <c r="F80" s="136"/>
      <c r="G80" s="136"/>
      <c r="H80" s="136"/>
      <c r="I80" s="136"/>
      <c r="J80" s="136"/>
      <c r="K80" s="136"/>
      <c r="L80" s="136"/>
      <c r="M80" s="136"/>
      <c r="N80" s="136"/>
      <c r="O80" s="136"/>
      <c r="P80" s="136"/>
      <c r="Q80" s="136"/>
      <c r="R80" s="136"/>
      <c r="S80" s="136"/>
    </row>
    <row r="81" spans="5:19" x14ac:dyDescent="0.2">
      <c r="E81" s="136"/>
      <c r="F81" s="136"/>
      <c r="G81" s="136"/>
      <c r="H81" s="136"/>
      <c r="I81" s="136"/>
      <c r="J81" s="136"/>
      <c r="K81" s="136"/>
      <c r="L81" s="136"/>
      <c r="M81" s="136"/>
      <c r="N81" s="136"/>
      <c r="O81" s="136"/>
      <c r="P81" s="136"/>
      <c r="Q81" s="136"/>
      <c r="R81" s="136"/>
      <c r="S81" s="136"/>
    </row>
    <row r="82" spans="5:19" x14ac:dyDescent="0.2">
      <c r="E82" s="136"/>
      <c r="F82" s="136"/>
      <c r="G82" s="136"/>
      <c r="H82" s="136"/>
      <c r="I82" s="136"/>
      <c r="J82" s="136"/>
      <c r="K82" s="136"/>
      <c r="L82" s="136"/>
      <c r="M82" s="136"/>
      <c r="N82" s="136"/>
      <c r="O82" s="136"/>
      <c r="P82" s="136"/>
      <c r="Q82" s="136"/>
      <c r="R82" s="136"/>
      <c r="S82" s="136"/>
    </row>
    <row r="83" spans="5:19" x14ac:dyDescent="0.2">
      <c r="E83" s="136"/>
      <c r="F83" s="136"/>
      <c r="G83" s="136"/>
      <c r="H83" s="136"/>
      <c r="I83" s="136"/>
      <c r="J83" s="136"/>
      <c r="K83" s="136"/>
      <c r="L83" s="136"/>
      <c r="M83" s="136"/>
      <c r="N83" s="136"/>
      <c r="O83" s="136"/>
      <c r="P83" s="136"/>
      <c r="Q83" s="136"/>
      <c r="R83" s="136"/>
      <c r="S83" s="136"/>
    </row>
    <row r="84" spans="5:19" x14ac:dyDescent="0.2">
      <c r="E84" s="136"/>
      <c r="F84" s="136"/>
      <c r="G84" s="136"/>
      <c r="H84" s="136"/>
      <c r="I84" s="136"/>
      <c r="J84" s="136"/>
      <c r="K84" s="136"/>
      <c r="L84" s="136"/>
      <c r="M84" s="136"/>
      <c r="N84" s="136"/>
      <c r="O84" s="136"/>
      <c r="P84" s="136"/>
      <c r="Q84" s="136"/>
      <c r="R84" s="136"/>
      <c r="S84" s="136"/>
    </row>
    <row r="85" spans="5:19" x14ac:dyDescent="0.2">
      <c r="E85" s="136"/>
      <c r="F85" s="136"/>
      <c r="G85" s="136"/>
      <c r="H85" s="136"/>
      <c r="I85" s="136"/>
      <c r="J85" s="136"/>
      <c r="K85" s="136"/>
      <c r="L85" s="136"/>
      <c r="M85" s="136"/>
      <c r="N85" s="136"/>
      <c r="O85" s="136"/>
      <c r="P85" s="136"/>
      <c r="Q85" s="136"/>
      <c r="R85" s="136"/>
      <c r="S85" s="136"/>
    </row>
    <row r="86" spans="5:19" x14ac:dyDescent="0.2">
      <c r="E86" s="136"/>
      <c r="F86" s="136"/>
      <c r="G86" s="136"/>
      <c r="H86" s="136"/>
      <c r="I86" s="136"/>
      <c r="J86" s="136"/>
      <c r="K86" s="136"/>
      <c r="L86" s="136"/>
      <c r="M86" s="136"/>
      <c r="N86" s="136"/>
      <c r="O86" s="136"/>
      <c r="P86" s="136"/>
      <c r="Q86" s="136"/>
      <c r="R86" s="136"/>
      <c r="S86" s="136"/>
    </row>
    <row r="87" spans="5:19" x14ac:dyDescent="0.2">
      <c r="E87" s="136"/>
      <c r="F87" s="136"/>
      <c r="G87" s="136"/>
      <c r="H87" s="136"/>
      <c r="I87" s="136"/>
      <c r="J87" s="136"/>
      <c r="K87" s="136"/>
      <c r="L87" s="136"/>
      <c r="M87" s="136"/>
      <c r="N87" s="136"/>
      <c r="O87" s="136"/>
      <c r="P87" s="136"/>
      <c r="Q87" s="136"/>
      <c r="R87" s="136"/>
      <c r="S87" s="136"/>
    </row>
    <row r="88" spans="5:19" x14ac:dyDescent="0.2">
      <c r="E88" s="136"/>
      <c r="F88" s="136"/>
      <c r="G88" s="136"/>
      <c r="H88" s="136"/>
      <c r="I88" s="136"/>
      <c r="J88" s="136"/>
      <c r="K88" s="136"/>
      <c r="L88" s="136"/>
      <c r="M88" s="136"/>
      <c r="N88" s="136"/>
      <c r="O88" s="136"/>
      <c r="P88" s="136"/>
      <c r="Q88" s="136"/>
      <c r="R88" s="136"/>
      <c r="S88" s="136"/>
    </row>
    <row r="89" spans="5:19" x14ac:dyDescent="0.2">
      <c r="E89" s="136"/>
      <c r="F89" s="136"/>
      <c r="G89" s="136"/>
      <c r="H89" s="136"/>
      <c r="I89" s="136"/>
      <c r="J89" s="136"/>
      <c r="K89" s="136"/>
      <c r="L89" s="136"/>
      <c r="M89" s="136"/>
      <c r="N89" s="136"/>
      <c r="O89" s="136"/>
      <c r="P89" s="136"/>
      <c r="Q89" s="136"/>
      <c r="R89" s="136"/>
      <c r="S89" s="136"/>
    </row>
    <row r="90" spans="5:19" x14ac:dyDescent="0.2">
      <c r="E90" s="136"/>
      <c r="F90" s="136"/>
      <c r="G90" s="136"/>
      <c r="H90" s="136"/>
      <c r="I90" s="136"/>
      <c r="J90" s="136"/>
      <c r="K90" s="136"/>
      <c r="L90" s="136"/>
      <c r="M90" s="136"/>
      <c r="N90" s="136"/>
      <c r="O90" s="136"/>
      <c r="P90" s="136"/>
      <c r="Q90" s="136"/>
      <c r="R90" s="136"/>
      <c r="S90" s="136"/>
    </row>
    <row r="91" spans="5:19" x14ac:dyDescent="0.2">
      <c r="E91" s="136"/>
      <c r="F91" s="136"/>
      <c r="G91" s="136"/>
      <c r="H91" s="136"/>
      <c r="I91" s="136"/>
      <c r="J91" s="136"/>
      <c r="K91" s="136"/>
      <c r="L91" s="136"/>
      <c r="M91" s="136"/>
      <c r="N91" s="136"/>
      <c r="O91" s="136"/>
      <c r="P91" s="136"/>
      <c r="Q91" s="136"/>
      <c r="R91" s="136"/>
      <c r="S91" s="136"/>
    </row>
    <row r="92" spans="5:19" x14ac:dyDescent="0.2">
      <c r="E92" s="136"/>
      <c r="F92" s="136"/>
      <c r="G92" s="136"/>
      <c r="H92" s="136"/>
      <c r="I92" s="136"/>
      <c r="J92" s="136"/>
      <c r="K92" s="136"/>
      <c r="L92" s="136"/>
      <c r="M92" s="136"/>
      <c r="N92" s="136"/>
      <c r="O92" s="136"/>
      <c r="P92" s="136"/>
      <c r="Q92" s="136"/>
      <c r="R92" s="136"/>
      <c r="S92" s="136"/>
    </row>
    <row r="93" spans="5:19" x14ac:dyDescent="0.2">
      <c r="E93" s="136"/>
      <c r="F93" s="136"/>
      <c r="G93" s="136"/>
      <c r="H93" s="136"/>
      <c r="I93" s="136"/>
      <c r="J93" s="136"/>
      <c r="K93" s="136"/>
      <c r="L93" s="136"/>
      <c r="M93" s="136"/>
      <c r="N93" s="136"/>
      <c r="O93" s="136"/>
      <c r="P93" s="136"/>
      <c r="Q93" s="136"/>
      <c r="R93" s="136"/>
      <c r="S93" s="136"/>
    </row>
    <row r="94" spans="5:19" x14ac:dyDescent="0.2">
      <c r="E94" s="136"/>
      <c r="F94" s="136"/>
      <c r="G94" s="136"/>
      <c r="H94" s="136"/>
      <c r="I94" s="136"/>
      <c r="J94" s="136"/>
      <c r="K94" s="136"/>
      <c r="L94" s="136"/>
      <c r="M94" s="136"/>
      <c r="N94" s="136"/>
      <c r="O94" s="136"/>
      <c r="P94" s="136"/>
      <c r="Q94" s="136"/>
      <c r="R94" s="136"/>
      <c r="S94" s="136"/>
    </row>
    <row r="95" spans="5:19" x14ac:dyDescent="0.2">
      <c r="E95" s="136"/>
      <c r="F95" s="136"/>
      <c r="G95" s="136"/>
      <c r="H95" s="136"/>
      <c r="I95" s="136"/>
      <c r="J95" s="136"/>
      <c r="K95" s="136"/>
      <c r="L95" s="136"/>
      <c r="M95" s="136"/>
      <c r="N95" s="136"/>
      <c r="O95" s="136"/>
      <c r="P95" s="136"/>
      <c r="Q95" s="136"/>
      <c r="R95" s="136"/>
      <c r="S95" s="136"/>
    </row>
    <row r="96" spans="5:19" x14ac:dyDescent="0.2">
      <c r="E96" s="136"/>
      <c r="F96" s="136"/>
      <c r="G96" s="136"/>
      <c r="H96" s="136"/>
      <c r="I96" s="136"/>
      <c r="J96" s="136"/>
      <c r="K96" s="136"/>
      <c r="L96" s="136"/>
      <c r="M96" s="136"/>
      <c r="N96" s="136"/>
      <c r="O96" s="136"/>
      <c r="P96" s="136"/>
    </row>
    <row r="97" spans="5:5" x14ac:dyDescent="0.2">
      <c r="E97" s="136"/>
    </row>
    <row r="98" spans="5:5" x14ac:dyDescent="0.2">
      <c r="E98" s="136"/>
    </row>
    <row r="99" spans="5:5" x14ac:dyDescent="0.2">
      <c r="E99" s="136"/>
    </row>
    <row r="100" spans="5:5" x14ac:dyDescent="0.2">
      <c r="E100" s="136"/>
    </row>
    <row r="101" spans="5:5" x14ac:dyDescent="0.2">
      <c r="E101" s="136"/>
    </row>
    <row r="102" spans="5:5" x14ac:dyDescent="0.2">
      <c r="E102" s="136"/>
    </row>
    <row r="103" spans="5:5" x14ac:dyDescent="0.2">
      <c r="E103" s="136"/>
    </row>
    <row r="104" spans="5:5" x14ac:dyDescent="0.2">
      <c r="E104" s="136"/>
    </row>
    <row r="105" spans="5:5" x14ac:dyDescent="0.2">
      <c r="E105" s="136"/>
    </row>
    <row r="106" spans="5:5" x14ac:dyDescent="0.2">
      <c r="E106" s="136"/>
    </row>
    <row r="107" spans="5:5" x14ac:dyDescent="0.2">
      <c r="E107" s="136"/>
    </row>
    <row r="108" spans="5:5" x14ac:dyDescent="0.2">
      <c r="E108" s="136"/>
    </row>
    <row r="109" spans="5:5" x14ac:dyDescent="0.2">
      <c r="E109" s="136"/>
    </row>
    <row r="110" spans="5:5" x14ac:dyDescent="0.2">
      <c r="E110" s="136"/>
    </row>
    <row r="111" spans="5:5" x14ac:dyDescent="0.2">
      <c r="E111" s="136"/>
    </row>
    <row r="112" spans="5:5" x14ac:dyDescent="0.2">
      <c r="E112" s="136"/>
    </row>
    <row r="113" spans="5:5" x14ac:dyDescent="0.2">
      <c r="E113" s="136"/>
    </row>
    <row r="114" spans="5:5" x14ac:dyDescent="0.2">
      <c r="E114" s="136"/>
    </row>
    <row r="115" spans="5:5" x14ac:dyDescent="0.2">
      <c r="E115" s="136"/>
    </row>
    <row r="116" spans="5:5" x14ac:dyDescent="0.2">
      <c r="E116" s="136"/>
    </row>
    <row r="117" spans="5:5" x14ac:dyDescent="0.2">
      <c r="E117" s="136"/>
    </row>
    <row r="118" spans="5:5" x14ac:dyDescent="0.2">
      <c r="E118" s="136"/>
    </row>
    <row r="119" spans="5:5" x14ac:dyDescent="0.2">
      <c r="E119" s="136"/>
    </row>
  </sheetData>
  <sortState xmlns:xlrd2="http://schemas.microsoft.com/office/spreadsheetml/2017/richdata2" ref="B3:U49">
    <sortCondition ref="U29:U38"/>
  </sortState>
  <mergeCells count="20">
    <mergeCell ref="N2:U2"/>
    <mergeCell ref="U39:U49"/>
    <mergeCell ref="T4:T5"/>
    <mergeCell ref="B4:B5"/>
    <mergeCell ref="D4:D5"/>
    <mergeCell ref="E4:E5"/>
    <mergeCell ref="B39:B49"/>
    <mergeCell ref="B6:B16"/>
    <mergeCell ref="B17:B27"/>
    <mergeCell ref="B28:B38"/>
    <mergeCell ref="U6:U16"/>
    <mergeCell ref="U17:U27"/>
    <mergeCell ref="U28:U38"/>
    <mergeCell ref="Q54:U54"/>
    <mergeCell ref="T53:U53"/>
    <mergeCell ref="C4:C5"/>
    <mergeCell ref="U4:U5"/>
    <mergeCell ref="F4:F5"/>
    <mergeCell ref="T51:U51"/>
    <mergeCell ref="G4:R4"/>
  </mergeCells>
  <hyperlinks>
    <hyperlink ref="B55" location="'Index الفهرس'!A1" display="Return to Main Page" xr:uid="{5A395F1B-896F-4F21-AE5B-97D228E416EA}"/>
    <hyperlink ref="B57" location="'Enquiries الاستفسارات '!A1" display="Contact us for media support and coordination." xr:uid="{CADFFCC0-5742-44C6-9226-3F2E0983CFC2}"/>
    <hyperlink ref="U55" location="'Index الفهرس'!A1" display="العودة إلى الصفحة الرئيسية " xr:uid="{B9FD6CED-1324-4040-BBE2-1578ADFC32A8}"/>
    <hyperlink ref="U57" location="'Enquiries الاستفسارات '!A1" display="للنشر الإعلامي يُرجى التواصل معنا للدعم والتنسيق." xr:uid="{96EAE92F-0FAD-4584-BBA1-D2AF20546DCF}"/>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1D89F-187C-4660-9490-03977A934576}">
  <sheetPr codeName="Sheet3"/>
  <dimension ref="A1:Y57"/>
  <sheetViews>
    <sheetView showGridLines="0" zoomScale="85" zoomScaleNormal="85" workbookViewId="0">
      <selection activeCell="D27" sqref="D27"/>
    </sheetView>
  </sheetViews>
  <sheetFormatPr defaultColWidth="8.5703125" defaultRowHeight="11.25" x14ac:dyDescent="0.2"/>
  <cols>
    <col min="1" max="1" width="4.42578125" style="14" customWidth="1"/>
    <col min="2" max="2" width="13.5703125" style="14" customWidth="1"/>
    <col min="3" max="3" width="6.42578125" style="14" bestFit="1" customWidth="1"/>
    <col min="4" max="4" width="37.5703125" style="14" bestFit="1" customWidth="1"/>
    <col min="5" max="6" width="11.5703125" style="14" customWidth="1"/>
    <col min="7" max="7" width="8.5703125" style="14" bestFit="1" customWidth="1"/>
    <col min="8" max="8" width="9.85546875" style="14" bestFit="1" customWidth="1"/>
    <col min="9" max="9" width="9" style="14" customWidth="1"/>
    <col min="10" max="10" width="9.140625" style="14" bestFit="1" customWidth="1"/>
    <col min="11" max="11" width="8.85546875" style="14" customWidth="1"/>
    <col min="12" max="12" width="9.85546875" style="14" customWidth="1"/>
    <col min="13" max="13" width="9.42578125" style="14" bestFit="1" customWidth="1"/>
    <col min="14" max="14" width="11.42578125" style="14" customWidth="1"/>
    <col min="15" max="15" width="10.140625" style="14" bestFit="1" customWidth="1"/>
    <col min="16" max="16" width="9.140625" style="14" bestFit="1" customWidth="1"/>
    <col min="17" max="17" width="9.42578125" style="14" bestFit="1" customWidth="1"/>
    <col min="18" max="19" width="9.42578125" style="14" customWidth="1"/>
    <col min="20" max="20" width="33" style="14" bestFit="1" customWidth="1"/>
    <col min="21" max="21" width="13.5703125" style="14" customWidth="1"/>
    <col min="22" max="16384" width="8.5703125" style="14"/>
  </cols>
  <sheetData>
    <row r="1" spans="1:25" ht="14.45" customHeight="1" x14ac:dyDescent="0.2"/>
    <row r="2" spans="1:25" ht="15.75" customHeight="1" x14ac:dyDescent="0.2">
      <c r="B2" s="214" t="s">
        <v>156</v>
      </c>
      <c r="C2" s="214"/>
      <c r="D2" s="214"/>
      <c r="E2" s="214"/>
      <c r="F2" s="214"/>
      <c r="G2" s="214"/>
      <c r="H2" s="214"/>
      <c r="I2" s="214"/>
      <c r="J2" s="214"/>
      <c r="K2" s="214"/>
      <c r="L2" s="214"/>
      <c r="M2" s="215" t="s">
        <v>236</v>
      </c>
      <c r="N2" s="215"/>
      <c r="O2" s="215"/>
      <c r="P2" s="215"/>
      <c r="Q2" s="215"/>
      <c r="R2" s="215"/>
      <c r="S2" s="215"/>
      <c r="T2" s="215"/>
      <c r="U2" s="215"/>
      <c r="V2" s="114"/>
      <c r="W2" s="114"/>
      <c r="X2" s="114"/>
      <c r="Y2" s="114"/>
    </row>
    <row r="3" spans="1:25" x14ac:dyDescent="0.2">
      <c r="B3" s="155" t="s">
        <v>113</v>
      </c>
      <c r="C3" s="36"/>
      <c r="U3" s="156" t="s">
        <v>113</v>
      </c>
    </row>
    <row r="4" spans="1:25" ht="23.1" customHeight="1" x14ac:dyDescent="0.2">
      <c r="B4" s="203" t="s">
        <v>130</v>
      </c>
      <c r="C4" s="203" t="s">
        <v>146</v>
      </c>
      <c r="D4" s="211" t="s">
        <v>17</v>
      </c>
      <c r="E4" s="205">
        <v>2021</v>
      </c>
      <c r="F4" s="205">
        <v>2022</v>
      </c>
      <c r="G4" s="207">
        <v>2024</v>
      </c>
      <c r="H4" s="207"/>
      <c r="I4" s="207"/>
      <c r="J4" s="207"/>
      <c r="K4" s="207"/>
      <c r="L4" s="207"/>
      <c r="M4" s="207"/>
      <c r="N4" s="207"/>
      <c r="O4" s="207"/>
      <c r="P4" s="207"/>
      <c r="Q4" s="207"/>
      <c r="R4" s="188"/>
      <c r="S4" s="188">
        <v>2025</v>
      </c>
      <c r="T4" s="216" t="s">
        <v>16</v>
      </c>
      <c r="U4" s="204" t="s">
        <v>129</v>
      </c>
    </row>
    <row r="5" spans="1:25" ht="29.1" customHeight="1" x14ac:dyDescent="0.2">
      <c r="B5" s="217"/>
      <c r="C5" s="203"/>
      <c r="D5" s="211"/>
      <c r="E5" s="205"/>
      <c r="F5" s="205"/>
      <c r="G5" s="60" t="s">
        <v>98</v>
      </c>
      <c r="H5" s="60" t="s">
        <v>99</v>
      </c>
      <c r="I5" s="60" t="s">
        <v>96</v>
      </c>
      <c r="J5" s="60" t="s">
        <v>97</v>
      </c>
      <c r="K5" s="60" t="s">
        <v>100</v>
      </c>
      <c r="L5" s="60" t="s">
        <v>101</v>
      </c>
      <c r="M5" s="60" t="s">
        <v>102</v>
      </c>
      <c r="N5" s="60" t="s">
        <v>103</v>
      </c>
      <c r="O5" s="60" t="s">
        <v>104</v>
      </c>
      <c r="P5" s="60" t="s">
        <v>151</v>
      </c>
      <c r="Q5" s="60" t="s">
        <v>165</v>
      </c>
      <c r="R5" s="61" t="s">
        <v>107</v>
      </c>
      <c r="S5" s="60" t="s">
        <v>98</v>
      </c>
      <c r="T5" s="216"/>
      <c r="U5" s="204"/>
    </row>
    <row r="6" spans="1:25" s="107" customFormat="1" ht="14.45" customHeight="1" x14ac:dyDescent="0.2">
      <c r="B6" s="212" t="s">
        <v>131</v>
      </c>
      <c r="C6" s="132"/>
      <c r="D6" s="108" t="s">
        <v>61</v>
      </c>
      <c r="E6" s="109">
        <f>'Table 1 الجدول'!E6/'Table 1 الجدول'!E6*100</f>
        <v>100</v>
      </c>
      <c r="F6" s="109">
        <f>'Table 1 الجدول'!F6/'Table 1 الجدول'!F6*100</f>
        <v>100</v>
      </c>
      <c r="G6" s="109">
        <f>'Table 1 الجدول'!G6/'Table 1 الجدول'!G6*100</f>
        <v>100</v>
      </c>
      <c r="H6" s="109">
        <f>'Table 1 الجدول'!H6/'Table 1 الجدول'!H6*100</f>
        <v>100</v>
      </c>
      <c r="I6" s="109">
        <f>'Table 1 الجدول'!I6/'Table 1 الجدول'!I6*100</f>
        <v>100</v>
      </c>
      <c r="J6" s="109">
        <f>'Table 1 الجدول'!J6/'Table 1 الجدول'!J6*100</f>
        <v>100</v>
      </c>
      <c r="K6" s="109">
        <f>'Table 1 الجدول'!K6/'Table 1 الجدول'!K6*100</f>
        <v>100</v>
      </c>
      <c r="L6" s="109">
        <f>'Table 1 الجدول'!L6/'Table 1 الجدول'!L6*100</f>
        <v>100</v>
      </c>
      <c r="M6" s="109">
        <f>'Table 1 الجدول'!M6/'Table 1 الجدول'!M6*100</f>
        <v>100</v>
      </c>
      <c r="N6" s="109">
        <f>'Table 1 الجدول'!N6/'Table 1 الجدول'!N6*100</f>
        <v>100</v>
      </c>
      <c r="O6" s="109">
        <f>'Table 1 الجدول'!O6/'Table 1 الجدول'!O6*100</f>
        <v>100</v>
      </c>
      <c r="P6" s="109">
        <f>'Table 1 الجدول'!P6/'Table 1 الجدول'!P6*100</f>
        <v>100</v>
      </c>
      <c r="Q6" s="109">
        <f>'Table 1 الجدول'!Q6/'Table 1 الجدول'!Q6*100</f>
        <v>100</v>
      </c>
      <c r="R6" s="109">
        <f>'Table 1 الجدول'!R6/'Table 1 الجدول'!R6*100</f>
        <v>100</v>
      </c>
      <c r="S6" s="109">
        <f>'Table 1 الجدول'!S6/'Table 1 الجدول'!S6*100</f>
        <v>100</v>
      </c>
      <c r="T6" s="110" t="s">
        <v>112</v>
      </c>
      <c r="U6" s="212" t="s">
        <v>136</v>
      </c>
    </row>
    <row r="7" spans="1:25" ht="14.1" customHeight="1" x14ac:dyDescent="0.2">
      <c r="A7" s="78"/>
      <c r="B7" s="212"/>
      <c r="C7" s="132">
        <v>0</v>
      </c>
      <c r="D7" s="37" t="s">
        <v>41</v>
      </c>
      <c r="E7" s="113">
        <f>'Table 1 الجدول'!E7/'Table 1 الجدول'!E6*100</f>
        <v>7.13140021077069</v>
      </c>
      <c r="F7" s="113">
        <f>'Table 1 الجدول'!F7/'Table 1 الجدول'!F6*100</f>
        <v>7.6456636031031326</v>
      </c>
      <c r="G7" s="113">
        <f>'Table 1 الجدول'!G7/'Table 1 الجدول'!G6*100</f>
        <v>12.129146142842943</v>
      </c>
      <c r="H7" s="113">
        <f>'Table 1 الجدول'!H7/'Table 1 الجدول'!H6*100</f>
        <v>10.143552888932</v>
      </c>
      <c r="I7" s="113">
        <f>'Table 1 الجدول'!I7/'Table 1 الجدول'!I6*100</f>
        <v>8.8687938416900209</v>
      </c>
      <c r="J7" s="113">
        <f>'Table 1 الجدول'!J7/'Table 1 الجدول'!J6*100</f>
        <v>7.3063975663032243</v>
      </c>
      <c r="K7" s="113">
        <f>'Table 1 الجدول'!K7/'Table 1 الجدول'!K6*100</f>
        <v>4.3659599294776772</v>
      </c>
      <c r="L7" s="113">
        <f>'Table 1 الجدول'!L7/'Table 1 الجدول'!L6*100</f>
        <v>5.7957584024030888</v>
      </c>
      <c r="M7" s="113">
        <f>'Table 1 الجدول'!M7/'Table 1 الجدول'!M6*100</f>
        <v>8.8886813300305825</v>
      </c>
      <c r="N7" s="113">
        <f>'Table 1 الجدول'!N7/'Table 1 الجدول'!N6*100</f>
        <v>5.758021049681914</v>
      </c>
      <c r="O7" s="113">
        <f>'Table 1 الجدول'!O7/'Table 1 الجدول'!O6*100</f>
        <v>6.9230933054601627</v>
      </c>
      <c r="P7" s="113">
        <f>'Table 1 الجدول'!P7/'Table 1 الجدول'!P6*100</f>
        <v>6.6875638494391696</v>
      </c>
      <c r="Q7" s="113">
        <f>'Table 1 الجدول'!Q7/'Table 1 الجدول'!Q6*100</f>
        <v>11.043157197497825</v>
      </c>
      <c r="R7" s="113">
        <f>'Table 1 الجدول'!R7/'Table 1 الجدول'!R6*100</f>
        <v>6.1555277620850788</v>
      </c>
      <c r="S7" s="113">
        <f>'Table 1 الجدول'!S7/'Table 1 الجدول'!S6*100</f>
        <v>6.3140696727902483</v>
      </c>
      <c r="T7" s="38" t="s">
        <v>42</v>
      </c>
      <c r="U7" s="212"/>
      <c r="W7" s="121"/>
    </row>
    <row r="8" spans="1:25" ht="14.1" customHeight="1" x14ac:dyDescent="0.2">
      <c r="A8" s="78"/>
      <c r="B8" s="212"/>
      <c r="C8" s="132">
        <v>1</v>
      </c>
      <c r="D8" s="37" t="s">
        <v>43</v>
      </c>
      <c r="E8" s="113">
        <f>'Table 1 الجدول'!E8/'Table 1 الجدول'!E6*100</f>
        <v>0.16948445835013548</v>
      </c>
      <c r="F8" s="113">
        <f>'Table 1 الجدول'!F8/'Table 1 الجدول'!F6*100</f>
        <v>0.16345965946429589</v>
      </c>
      <c r="G8" s="113">
        <f>'Table 1 الجدول'!G8/'Table 1 الجدول'!G6*100</f>
        <v>0.11873362999705125</v>
      </c>
      <c r="H8" s="113">
        <f>'Table 1 الجدول'!H8/'Table 1 الجدول'!H6*100</f>
        <v>0.13818390157091537</v>
      </c>
      <c r="I8" s="113">
        <f>'Table 1 الجدول'!I8/'Table 1 الجدول'!I6*100</f>
        <v>0.10612663503259527</v>
      </c>
      <c r="J8" s="113">
        <f>'Table 1 الجدول'!J8/'Table 1 الجدول'!J6*100</f>
        <v>0.15386734397186547</v>
      </c>
      <c r="K8" s="113">
        <f>'Table 1 الجدول'!K8/'Table 1 الجدول'!K6*100</f>
        <v>0.10774508714655635</v>
      </c>
      <c r="L8" s="113">
        <f>'Table 1 الجدول'!L8/'Table 1 الجدول'!L6*100</f>
        <v>0.1415210579619389</v>
      </c>
      <c r="M8" s="113">
        <f>'Table 1 الجدول'!M8/'Table 1 الجدول'!M6*100</f>
        <v>0.1639590943091529</v>
      </c>
      <c r="N8" s="113">
        <f>'Table 1 الجدول'!N8/'Table 1 الجدول'!N6*100</f>
        <v>0.11866884229491431</v>
      </c>
      <c r="O8" s="113">
        <f>'Table 1 الجدول'!O8/'Table 1 الجدول'!O6*100</f>
        <v>0.1260851073080832</v>
      </c>
      <c r="P8" s="113">
        <f>'Table 1 الجدول'!P8/'Table 1 الجدول'!P6*100</f>
        <v>0.11784559164622491</v>
      </c>
      <c r="Q8" s="113">
        <f>'Table 1 الجدول'!Q8/'Table 1 الجدول'!Q6*100</f>
        <v>0.10611768591696658</v>
      </c>
      <c r="R8" s="113">
        <f>'Table 1 الجدول'!R8/'Table 1 الجدول'!R6*100</f>
        <v>6.2988599694269384E-2</v>
      </c>
      <c r="S8" s="113">
        <f>'Table 1 الجدول'!S8/'Table 1 الجدول'!S6*100</f>
        <v>8.217158970115504E-2</v>
      </c>
      <c r="T8" s="38" t="s">
        <v>44</v>
      </c>
      <c r="U8" s="212"/>
      <c r="W8" s="121"/>
    </row>
    <row r="9" spans="1:25" ht="14.1" customHeight="1" x14ac:dyDescent="0.2">
      <c r="A9" s="78"/>
      <c r="B9" s="212"/>
      <c r="C9" s="132">
        <v>2</v>
      </c>
      <c r="D9" s="37" t="s">
        <v>45</v>
      </c>
      <c r="E9" s="113">
        <f>'Table 1 الجدول'!E9/'Table 1 الجدول'!E6*100</f>
        <v>0.144741646251138</v>
      </c>
      <c r="F9" s="113">
        <f>'Table 1 الجدول'!F9/'Table 1 الجدول'!F6*100</f>
        <v>0.18840229505023526</v>
      </c>
      <c r="G9" s="113">
        <f>'Table 1 الجدول'!G9/'Table 1 الجدول'!G6*100</f>
        <v>0.26553408111736554</v>
      </c>
      <c r="H9" s="113">
        <f>'Table 1 الجدول'!H9/'Table 1 الجدول'!H6*100</f>
        <v>0.25974282163689638</v>
      </c>
      <c r="I9" s="113">
        <f>'Table 1 الجدول'!I9/'Table 1 الجدول'!I6*100</f>
        <v>0.24303142238639328</v>
      </c>
      <c r="J9" s="113">
        <f>'Table 1 الجدول'!J9/'Table 1 الجدول'!J6*100</f>
        <v>0.29109525270999131</v>
      </c>
      <c r="K9" s="113">
        <f>'Table 1 الجدول'!K9/'Table 1 الجدول'!K6*100</f>
        <v>8.8542693126476973E-2</v>
      </c>
      <c r="L9" s="113">
        <f>'Table 1 الجدول'!L9/'Table 1 الجدول'!L6*100</f>
        <v>0.11975946092245968</v>
      </c>
      <c r="M9" s="113">
        <f>'Table 1 الجدول'!M9/'Table 1 الجدول'!M6*100</f>
        <v>0.25753333755129304</v>
      </c>
      <c r="N9" s="113">
        <f>'Table 1 الجدول'!N9/'Table 1 الجدول'!N6*100</f>
        <v>0.27688060484525018</v>
      </c>
      <c r="O9" s="113">
        <f>'Table 1 الجدول'!O9/'Table 1 الجدول'!O6*100</f>
        <v>0.16699969911109977</v>
      </c>
      <c r="P9" s="113">
        <f>'Table 1 الجدول'!P9/'Table 1 الجدول'!P6*100</f>
        <v>0.13714188572245467</v>
      </c>
      <c r="Q9" s="113">
        <f>'Table 1 الجدول'!Q9/'Table 1 الجدول'!Q6*100</f>
        <v>0.28609994153314122</v>
      </c>
      <c r="R9" s="113">
        <f>'Table 1 الجدول'!R9/'Table 1 الجدول'!R6*100</f>
        <v>9.7749460837897484E-2</v>
      </c>
      <c r="S9" s="113">
        <f>'Table 1 الجدول'!S9/'Table 1 الجدول'!S6*100</f>
        <v>0.15442045787303754</v>
      </c>
      <c r="T9" s="38" t="s">
        <v>46</v>
      </c>
      <c r="U9" s="212"/>
      <c r="W9" s="121"/>
    </row>
    <row r="10" spans="1:25" ht="14.1" customHeight="1" x14ac:dyDescent="0.2">
      <c r="A10" s="78"/>
      <c r="B10" s="212"/>
      <c r="C10" s="132">
        <v>3</v>
      </c>
      <c r="D10" s="37" t="s">
        <v>47</v>
      </c>
      <c r="E10" s="113">
        <f>'Table 1 الجدول'!E10/'Table 1 الجدول'!E6*100</f>
        <v>0.78355435945558194</v>
      </c>
      <c r="F10" s="113">
        <f>'Table 1 الجدول'!F10/'Table 1 الجدول'!F6*100</f>
        <v>0.5784221474459863</v>
      </c>
      <c r="G10" s="113">
        <f>'Table 1 الجدول'!G10/'Table 1 الجدول'!G6*100</f>
        <v>0.71238897389571731</v>
      </c>
      <c r="H10" s="113">
        <f>'Table 1 الجدول'!H10/'Table 1 الجدول'!H6*100</f>
        <v>0.62230566738797943</v>
      </c>
      <c r="I10" s="113">
        <f>'Table 1 الجدول'!I10/'Table 1 الجدول'!I6*100</f>
        <v>0.47512293189835642</v>
      </c>
      <c r="J10" s="113">
        <f>'Table 1 الجدول'!J10/'Table 1 الجدول'!J6*100</f>
        <v>0.64514956590161465</v>
      </c>
      <c r="K10" s="113">
        <f>'Table 1 الجدول'!K10/'Table 1 الجدول'!K6*100</f>
        <v>0.41983577660424914</v>
      </c>
      <c r="L10" s="113">
        <f>'Table 1 الجدول'!L10/'Table 1 الجدول'!L6*100</f>
        <v>0.56029298873821887</v>
      </c>
      <c r="M10" s="113">
        <f>'Table 1 الجدول'!M10/'Table 1 الجدول'!M6*100</f>
        <v>0.66504659859163595</v>
      </c>
      <c r="N10" s="113">
        <f>'Table 1 الجدول'!N10/'Table 1 الجدول'!N6*100</f>
        <v>0.54232863178781288</v>
      </c>
      <c r="O10" s="113">
        <f>'Table 1 الجدول'!O10/'Table 1 الجدول'!O6*100</f>
        <v>0.61448457988154948</v>
      </c>
      <c r="P10" s="113">
        <f>'Table 1 الجدول'!P10/'Table 1 الجدول'!P6*100</f>
        <v>0.60794994461163765</v>
      </c>
      <c r="Q10" s="113">
        <f>'Table 1 الجدول'!Q10/'Table 1 الجدول'!Q6*100</f>
        <v>0.73338950591400298</v>
      </c>
      <c r="R10" s="113">
        <f>'Table 1 الجدول'!R10/'Table 1 الجدول'!R6*100</f>
        <v>0.35897007855833024</v>
      </c>
      <c r="S10" s="113">
        <f>'Table 1 الجدول'!S10/'Table 1 الجدول'!S6*100</f>
        <v>0.45443747664698358</v>
      </c>
      <c r="T10" s="38" t="s">
        <v>48</v>
      </c>
      <c r="U10" s="212"/>
      <c r="W10" s="121"/>
    </row>
    <row r="11" spans="1:25" ht="14.1" customHeight="1" x14ac:dyDescent="0.2">
      <c r="A11" s="78"/>
      <c r="B11" s="212"/>
      <c r="C11" s="132">
        <v>4</v>
      </c>
      <c r="D11" s="37" t="s">
        <v>49</v>
      </c>
      <c r="E11" s="113">
        <f>'Table 1 الجدول'!E11/'Table 1 الجدول'!E6*100</f>
        <v>0.52635612858770309</v>
      </c>
      <c r="F11" s="113">
        <f>'Table 1 الجدول'!F11/'Table 1 الجدول'!F6*100</f>
        <v>0.54157346513075744</v>
      </c>
      <c r="G11" s="113">
        <f>'Table 1 الجدول'!G11/'Table 1 الجدول'!G6*100</f>
        <v>0.72309219805076419</v>
      </c>
      <c r="H11" s="113">
        <f>'Table 1 الجدول'!H11/'Table 1 الجدول'!H6*100</f>
        <v>0.55577825576023776</v>
      </c>
      <c r="I11" s="113">
        <f>'Table 1 الجدول'!I11/'Table 1 الجدول'!I6*100</f>
        <v>0.47880182486863726</v>
      </c>
      <c r="J11" s="113">
        <f>'Table 1 الجدول'!J11/'Table 1 الجدول'!J6*100</f>
        <v>0.4853833586643338</v>
      </c>
      <c r="K11" s="113">
        <f>'Table 1 الجدول'!K11/'Table 1 الجدول'!K6*100</f>
        <v>0.26831841672362244</v>
      </c>
      <c r="L11" s="113">
        <f>'Table 1 الجدول'!L11/'Table 1 الجدول'!L6*100</f>
        <v>0.33173900326960071</v>
      </c>
      <c r="M11" s="113">
        <f>'Table 1 الجدول'!M11/'Table 1 الجدول'!M6*100</f>
        <v>0.40019474950482753</v>
      </c>
      <c r="N11" s="113">
        <f>'Table 1 الجدول'!N11/'Table 1 الجدول'!N6*100</f>
        <v>0.38746088106333959</v>
      </c>
      <c r="O11" s="113">
        <f>'Table 1 الجدول'!O11/'Table 1 الجدول'!O6*100</f>
        <v>0.2921669672486627</v>
      </c>
      <c r="P11" s="113">
        <f>'Table 1 الجدول'!P11/'Table 1 الجدول'!P6*100</f>
        <v>0.38276150892664368</v>
      </c>
      <c r="Q11" s="113">
        <f>'Table 1 الجدول'!Q11/'Table 1 الجدول'!Q6*100</f>
        <v>0.39713174854982997</v>
      </c>
      <c r="R11" s="113">
        <f>'Table 1 الجدول'!R11/'Table 1 الجدول'!R6*100</f>
        <v>0.35986128210359564</v>
      </c>
      <c r="S11" s="113">
        <f>'Table 1 الجدول'!S11/'Table 1 الجدول'!S6*100</f>
        <v>0.36726729708359696</v>
      </c>
      <c r="T11" s="38" t="s">
        <v>50</v>
      </c>
      <c r="U11" s="212"/>
      <c r="W11" s="121"/>
    </row>
    <row r="12" spans="1:25" ht="14.1" customHeight="1" x14ac:dyDescent="0.2">
      <c r="A12" s="78"/>
      <c r="B12" s="212"/>
      <c r="C12" s="132">
        <v>5</v>
      </c>
      <c r="D12" s="37" t="s">
        <v>51</v>
      </c>
      <c r="E12" s="113">
        <f>'Table 1 الجدول'!E12/'Table 1 الجدول'!E6*100</f>
        <v>19.780589083685651</v>
      </c>
      <c r="F12" s="113">
        <f>'Table 1 الجدول'!F12/'Table 1 الجدول'!F6*100</f>
        <v>15.927875846915803</v>
      </c>
      <c r="G12" s="113">
        <f>'Table 1 الجدول'!G12/'Table 1 الجدول'!G6*100</f>
        <v>19.900732804540155</v>
      </c>
      <c r="H12" s="113">
        <f>'Table 1 الجدول'!H12/'Table 1 الجدول'!H6*100</f>
        <v>16.71718476952244</v>
      </c>
      <c r="I12" s="113">
        <f>'Table 1 الجدول'!I12/'Table 1 الجدول'!I6*100</f>
        <v>14.536403742200473</v>
      </c>
      <c r="J12" s="113">
        <f>'Table 1 الجدول'!J12/'Table 1 الجدول'!J6*100</f>
        <v>12.500112231605542</v>
      </c>
      <c r="K12" s="113">
        <f>'Table 1 الجدول'!K12/'Table 1 الجدول'!K6*100</f>
        <v>10.132900417675589</v>
      </c>
      <c r="L12" s="113">
        <f>'Table 1 الجدول'!L12/'Table 1 الجدول'!L6*100</f>
        <v>11.947878549127301</v>
      </c>
      <c r="M12" s="113">
        <f>'Table 1 الجدول'!M12/'Table 1 الجدول'!M6*100</f>
        <v>11.647242231192545</v>
      </c>
      <c r="N12" s="113">
        <f>'Table 1 الجدول'!N12/'Table 1 الجدول'!N6*100</f>
        <v>10.548520405377216</v>
      </c>
      <c r="O12" s="113">
        <f>'Table 1 الجدول'!O12/'Table 1 الجدول'!O6*100</f>
        <v>10.795413921923105</v>
      </c>
      <c r="P12" s="113">
        <f>'Table 1 الجدول'!P12/'Table 1 الجدول'!P6*100</f>
        <v>12.308708118221357</v>
      </c>
      <c r="Q12" s="113">
        <f>'Table 1 الجدول'!Q12/'Table 1 الجدول'!Q6*100</f>
        <v>11.820460848106974</v>
      </c>
      <c r="R12" s="113">
        <f>'Table 1 الجدول'!R12/'Table 1 الجدول'!R6*100</f>
        <v>14.581794398154255</v>
      </c>
      <c r="S12" s="113">
        <f>'Table 1 الجدول'!S12/'Table 1 الجدول'!S6*100</f>
        <v>12.784107503238296</v>
      </c>
      <c r="T12" s="38" t="s">
        <v>52</v>
      </c>
      <c r="U12" s="212"/>
      <c r="W12" s="121"/>
    </row>
    <row r="13" spans="1:25" ht="14.1" customHeight="1" x14ac:dyDescent="0.2">
      <c r="A13" s="78"/>
      <c r="B13" s="212"/>
      <c r="C13" s="132">
        <v>6</v>
      </c>
      <c r="D13" s="37" t="s">
        <v>53</v>
      </c>
      <c r="E13" s="113">
        <f>'Table 1 الجدول'!E13/'Table 1 الجدول'!E6*100</f>
        <v>30.497321521366892</v>
      </c>
      <c r="F13" s="113">
        <f>'Table 1 الجدول'!F13/'Table 1 الجدول'!F6*100</f>
        <v>34.068794414215816</v>
      </c>
      <c r="G13" s="113">
        <f>'Table 1 الجدول'!G13/'Table 1 الجدول'!G6*100</f>
        <v>33.399378951726419</v>
      </c>
      <c r="H13" s="113">
        <f>'Table 1 الجدول'!H13/'Table 1 الجدول'!H6*100</f>
        <v>24.202691758676451</v>
      </c>
      <c r="I13" s="113">
        <f>'Table 1 الجدول'!I13/'Table 1 الجدول'!I6*100</f>
        <v>27.024194910842152</v>
      </c>
      <c r="J13" s="113">
        <f>'Table 1 الجدول'!J13/'Table 1 الجدول'!J6*100</f>
        <v>26.924107524434266</v>
      </c>
      <c r="K13" s="113">
        <f>'Table 1 الجدول'!K13/'Table 1 الجدول'!K6*100</f>
        <v>22.608369260140897</v>
      </c>
      <c r="L13" s="113">
        <f>'Table 1 الجدول'!L13/'Table 1 الجدول'!L6*100</f>
        <v>22.670108957172328</v>
      </c>
      <c r="M13" s="113">
        <f>'Table 1 الجدول'!M13/'Table 1 الجدول'!M6*100</f>
        <v>27.451268797446936</v>
      </c>
      <c r="N13" s="113">
        <f>'Table 1 الجدول'!N13/'Table 1 الجدول'!N6*100</f>
        <v>28.23205701908369</v>
      </c>
      <c r="O13" s="113">
        <f>'Table 1 الجدول'!O13/'Table 1 الجدول'!O6*100</f>
        <v>20.164679385858928</v>
      </c>
      <c r="P13" s="113">
        <f>'Table 1 الجدول'!P13/'Table 1 الجدول'!P6*100</f>
        <v>25.475766419979852</v>
      </c>
      <c r="Q13" s="113">
        <f>'Table 1 الجدول'!Q13/'Table 1 الجدول'!Q6*100</f>
        <v>30.908343460075834</v>
      </c>
      <c r="R13" s="113">
        <f>'Table 1 الجدول'!R13/'Table 1 الجدول'!R6*100</f>
        <v>18.416683074027564</v>
      </c>
      <c r="S13" s="113">
        <f>'Table 1 الجدول'!S13/'Table 1 الجدول'!S6*100</f>
        <v>15.951470071069341</v>
      </c>
      <c r="T13" s="38" t="s">
        <v>54</v>
      </c>
      <c r="U13" s="212"/>
      <c r="W13" s="121"/>
    </row>
    <row r="14" spans="1:25" ht="14.1" customHeight="1" x14ac:dyDescent="0.2">
      <c r="A14" s="78"/>
      <c r="B14" s="212"/>
      <c r="C14" s="132">
        <v>7</v>
      </c>
      <c r="D14" s="37" t="s">
        <v>55</v>
      </c>
      <c r="E14" s="113">
        <f>'Table 1 الجدول'!E14/'Table 1 الجدول'!E6*100</f>
        <v>3.6906542102338395</v>
      </c>
      <c r="F14" s="113">
        <f>'Table 1 الجدول'!F14/'Table 1 الجدول'!F6*100</f>
        <v>4.186817974226746</v>
      </c>
      <c r="G14" s="113">
        <f>'Table 1 الجدول'!G14/'Table 1 الجدول'!G6*100</f>
        <v>5.0648949707911335</v>
      </c>
      <c r="H14" s="113">
        <f>'Table 1 الجدول'!H14/'Table 1 الجدول'!H6*100</f>
        <v>4.6257799361936636</v>
      </c>
      <c r="I14" s="113">
        <f>'Table 1 الجدول'!I14/'Table 1 الجدول'!I6*100</f>
        <v>3.6478100443647263</v>
      </c>
      <c r="J14" s="113">
        <f>'Table 1 الجدول'!J14/'Table 1 الجدول'!J6*100</f>
        <v>3.7373431508143993</v>
      </c>
      <c r="K14" s="113">
        <f>'Table 1 الجدول'!K14/'Table 1 الجدول'!K6*100</f>
        <v>2.7077851163962281</v>
      </c>
      <c r="L14" s="113">
        <f>'Table 1 الجدول'!L14/'Table 1 الجدول'!L6*100</f>
        <v>2.9071073328273913</v>
      </c>
      <c r="M14" s="113">
        <f>'Table 1 الجدول'!M14/'Table 1 الجدول'!M6*100</f>
        <v>3.7493151857505955</v>
      </c>
      <c r="N14" s="113">
        <f>'Table 1 الجدول'!N14/'Table 1 الجدول'!N6*100</f>
        <v>2.9936188477978005</v>
      </c>
      <c r="O14" s="113">
        <f>'Table 1 الجدول'!O14/'Table 1 الجدول'!O6*100</f>
        <v>6.7485336604752586</v>
      </c>
      <c r="P14" s="113">
        <f>'Table 1 الجدول'!P14/'Table 1 الجدول'!P6*100</f>
        <v>3.5807552321081579</v>
      </c>
      <c r="Q14" s="113">
        <f>'Table 1 الجدول'!Q14/'Table 1 الجدول'!Q6*100</f>
        <v>7.2174107754140033</v>
      </c>
      <c r="R14" s="113">
        <f>'Table 1 الجدول'!R14/'Table 1 الجدول'!R6*100</f>
        <v>4.704896537807512</v>
      </c>
      <c r="S14" s="113">
        <f>'Table 1 الجدول'!S14/'Table 1 الجدول'!S6*100</f>
        <v>3.4452067125500365</v>
      </c>
      <c r="T14" s="38" t="s">
        <v>56</v>
      </c>
      <c r="U14" s="212"/>
      <c r="W14" s="121"/>
    </row>
    <row r="15" spans="1:25" ht="14.1" customHeight="1" x14ac:dyDescent="0.2">
      <c r="A15" s="78"/>
      <c r="B15" s="212"/>
      <c r="C15" s="132">
        <v>8</v>
      </c>
      <c r="D15" s="37" t="s">
        <v>57</v>
      </c>
      <c r="E15" s="113">
        <f>'Table 1 الجدول'!E15/'Table 1 الجدول'!E6*100</f>
        <v>2.3013968810041656</v>
      </c>
      <c r="F15" s="113">
        <f>'Table 1 الجدول'!F15/'Table 1 الجدول'!F6*100</f>
        <v>3.6173641325948878</v>
      </c>
      <c r="G15" s="113">
        <f>'Table 1 الجدول'!G15/'Table 1 الجدول'!G6*100</f>
        <v>5.8714619302894917</v>
      </c>
      <c r="H15" s="113">
        <f>'Table 1 الجدول'!H15/'Table 1 الجدول'!H6*100</f>
        <v>4.0110972812489907</v>
      </c>
      <c r="I15" s="113">
        <f>'Table 1 الجدول'!I15/'Table 1 الجدول'!I6*100</f>
        <v>4.0418134276269226</v>
      </c>
      <c r="J15" s="113">
        <f>'Table 1 الجدول'!J15/'Table 1 الجدول'!J6*100</f>
        <v>2.9437377508793015</v>
      </c>
      <c r="K15" s="113">
        <f>'Table 1 الجدول'!K15/'Table 1 الجدول'!K6*100</f>
        <v>2.629150845217842</v>
      </c>
      <c r="L15" s="113">
        <f>'Table 1 الجدول'!L15/'Table 1 الجدول'!L6*100</f>
        <v>4.1946014025172449</v>
      </c>
      <c r="M15" s="113">
        <f>'Table 1 الجدول'!M15/'Table 1 الجدول'!M6*100</f>
        <v>3.9341556489145391</v>
      </c>
      <c r="N15" s="113">
        <f>'Table 1 الجدول'!N15/'Table 1 الجدول'!N6*100</f>
        <v>3.1400839413264889</v>
      </c>
      <c r="O15" s="113">
        <f>'Table 1 الجدول'!O15/'Table 1 الجدول'!O6*100</f>
        <v>3.404277633685207</v>
      </c>
      <c r="P15" s="113">
        <f>'Table 1 الجدول'!P15/'Table 1 الجدول'!P6*100</f>
        <v>3.8552403977034682</v>
      </c>
      <c r="Q15" s="113">
        <f>'Table 1 الجدول'!Q15/'Table 1 الجدول'!Q6*100</f>
        <v>4.0616068356536532</v>
      </c>
      <c r="R15" s="113">
        <f>'Table 1 الجدول'!R15/'Table 1 الجدول'!R6*100</f>
        <v>3.7260617338645408</v>
      </c>
      <c r="S15" s="113">
        <f>'Table 1 الجدول'!S15/'Table 1 الجدول'!S6*100</f>
        <v>2.6487280764696171</v>
      </c>
      <c r="T15" s="38" t="s">
        <v>58</v>
      </c>
      <c r="U15" s="212"/>
      <c r="W15" s="121"/>
    </row>
    <row r="16" spans="1:25" ht="14.1" customHeight="1" x14ac:dyDescent="0.2">
      <c r="A16" s="78"/>
      <c r="B16" s="212"/>
      <c r="C16" s="132">
        <v>9</v>
      </c>
      <c r="D16" s="37" t="s">
        <v>59</v>
      </c>
      <c r="E16" s="113">
        <f>'Table 1 الجدول'!E16/'Table 1 الجدول'!E6*100</f>
        <v>34.974501500294188</v>
      </c>
      <c r="F16" s="113">
        <f>'Table 1 الجدول'!F16/'Table 1 الجدول'!F6*100</f>
        <v>33.081626461852345</v>
      </c>
      <c r="G16" s="113">
        <f>'Table 1 الجدول'!G16/'Table 1 الجدول'!G6*100</f>
        <v>21.814636316748956</v>
      </c>
      <c r="H16" s="113">
        <f>'Table 1 الجدول'!H16/'Table 1 الجدول'!H6*100</f>
        <v>38.723682719070432</v>
      </c>
      <c r="I16" s="113">
        <f>'Table 1 الجدول'!I16/'Table 1 الجدول'!I6*100</f>
        <v>40.577901219089732</v>
      </c>
      <c r="J16" s="113">
        <f>'Table 1 الجدول'!J16/'Table 1 الجدول'!J6*100</f>
        <v>45.012806254715464</v>
      </c>
      <c r="K16" s="113">
        <f>'Table 1 الجدول'!K16/'Table 1 الجدول'!K6*100</f>
        <v>56.671392457490853</v>
      </c>
      <c r="L16" s="113">
        <f>'Table 1 الجدول'!L16/'Table 1 الجدول'!L6*100</f>
        <v>51.331232845060434</v>
      </c>
      <c r="M16" s="113">
        <f>'Table 1 الجدول'!M16/'Table 1 الجدول'!M6*100</f>
        <v>42.842603026707884</v>
      </c>
      <c r="N16" s="113">
        <f>'Table 1 الجدول'!N16/'Table 1 الجدول'!N6*100</f>
        <v>48.002359776741578</v>
      </c>
      <c r="O16" s="113">
        <f>'Table 1 الجدول'!O16/'Table 1 الجدول'!O6*100</f>
        <v>50.764265739047957</v>
      </c>
      <c r="P16" s="113">
        <f>'Table 1 الجدول'!P16/'Table 1 الجدول'!P6*100</f>
        <v>46.846267051641028</v>
      </c>
      <c r="Q16" s="113">
        <f>'Table 1 الجدول'!Q16/'Table 1 الجدول'!Q6*100</f>
        <v>33.426282001337775</v>
      </c>
      <c r="R16" s="113">
        <f>'Table 1 الجدول'!R16/'Table 1 الجدول'!R6*100</f>
        <v>51.535467072866957</v>
      </c>
      <c r="S16" s="113">
        <f>'Table 1 الجدول'!S16/'Table 1 الجدول'!S6*100</f>
        <v>57.798121142577685</v>
      </c>
      <c r="T16" s="38" t="s">
        <v>60</v>
      </c>
      <c r="U16" s="212"/>
      <c r="W16" s="121"/>
    </row>
    <row r="17" spans="2:21" ht="14.1" customHeight="1" x14ac:dyDescent="0.2">
      <c r="B17" s="209" t="s">
        <v>28</v>
      </c>
      <c r="C17" s="131"/>
      <c r="D17" s="63" t="s">
        <v>61</v>
      </c>
      <c r="E17" s="125">
        <f>'Table 1 الجدول'!E17/'Table 1 الجدول'!E17*100</f>
        <v>100</v>
      </c>
      <c r="F17" s="125">
        <f>'Table 1 الجدول'!F17/'Table 1 الجدول'!F17*100</f>
        <v>100</v>
      </c>
      <c r="G17" s="125">
        <f>'Table 1 الجدول'!G17/'Table 1 الجدول'!G17*100</f>
        <v>100</v>
      </c>
      <c r="H17" s="125">
        <f>'Table 1 الجدول'!H17/'Table 1 الجدول'!H17*100</f>
        <v>100</v>
      </c>
      <c r="I17" s="125">
        <f>'Table 1 الجدول'!I17/'Table 1 الجدول'!I17*100</f>
        <v>100</v>
      </c>
      <c r="J17" s="125">
        <f>'Table 1 الجدول'!J17/'Table 1 الجدول'!J17*100</f>
        <v>100</v>
      </c>
      <c r="K17" s="125">
        <f>'Table 1 الجدول'!K17/'Table 1 الجدول'!K17*100</f>
        <v>100</v>
      </c>
      <c r="L17" s="125">
        <f>'Table 1 الجدول'!L17/'Table 1 الجدول'!L17*100</f>
        <v>100</v>
      </c>
      <c r="M17" s="125">
        <f>'Table 1 الجدول'!M17/'Table 1 الجدول'!M17*100</f>
        <v>100</v>
      </c>
      <c r="N17" s="125">
        <f>'Table 1 الجدول'!N17/'Table 1 الجدول'!N17*100</f>
        <v>100</v>
      </c>
      <c r="O17" s="125">
        <f>'Table 1 الجدول'!O17/'Table 1 الجدول'!O17*100</f>
        <v>100</v>
      </c>
      <c r="P17" s="125">
        <f>'Table 1 الجدول'!P17/'Table 1 الجدول'!P17*100</f>
        <v>100</v>
      </c>
      <c r="Q17" s="125">
        <f>'Table 1 الجدول'!Q17/'Table 1 الجدول'!Q17*100</f>
        <v>100</v>
      </c>
      <c r="R17" s="125">
        <f>'Table 1 الجدول'!R17/'Table 1 الجدول'!R17*100</f>
        <v>100</v>
      </c>
      <c r="S17" s="125">
        <f>'Table 1 الجدول'!S17/'Table 1 الجدول'!S17*100</f>
        <v>100</v>
      </c>
      <c r="T17" s="42" t="s">
        <v>112</v>
      </c>
      <c r="U17" s="209" t="s">
        <v>135</v>
      </c>
    </row>
    <row r="18" spans="2:21" ht="14.1" customHeight="1" x14ac:dyDescent="0.2">
      <c r="B18" s="209"/>
      <c r="C18" s="131">
        <v>0</v>
      </c>
      <c r="D18" s="40" t="s">
        <v>41</v>
      </c>
      <c r="E18" s="124">
        <f>'Table 1 الجدول'!E18/'Table 1 الجدول'!E17*100</f>
        <v>9.4642564129316273</v>
      </c>
      <c r="F18" s="124">
        <f>'Table 1 الجدول'!F18/'Table 1 الجدول'!F17*100</f>
        <v>9.2072098765956483</v>
      </c>
      <c r="G18" s="124">
        <f>'Table 1 الجدول'!G18/'Table 1 الجدول'!G17*100</f>
        <v>8.5391119407127256</v>
      </c>
      <c r="H18" s="124">
        <f>'Table 1 الجدول'!H18/'Table 1 الجدول'!H17*100</f>
        <v>8.4664683068464921</v>
      </c>
      <c r="I18" s="124">
        <f>'Table 1 الجدول'!I18/'Table 1 الجدول'!I17*100</f>
        <v>9.7579154867971223</v>
      </c>
      <c r="J18" s="124">
        <f>'Table 1 الجدول'!J18/'Table 1 الجدول'!J17*100</f>
        <v>10.205331267298504</v>
      </c>
      <c r="K18" s="124">
        <f>'Table 1 الجدول'!K18/'Table 1 الجدول'!K17*100</f>
        <v>8.1924413370448175</v>
      </c>
      <c r="L18" s="124">
        <f>'Table 1 الجدول'!L18/'Table 1 الجدول'!L17*100</f>
        <v>9.8441124526080941</v>
      </c>
      <c r="M18" s="124">
        <f>'Table 1 الجدول'!M18/'Table 1 الجدول'!M17*100</f>
        <v>9.8824035461168975</v>
      </c>
      <c r="N18" s="124">
        <f>'Table 1 الجدول'!N18/'Table 1 الجدول'!N17*100</f>
        <v>9.0131697974486791</v>
      </c>
      <c r="O18" s="124">
        <f>'Table 1 الجدول'!O18/'Table 1 الجدول'!O17*100</f>
        <v>8.8910654821123085</v>
      </c>
      <c r="P18" s="124">
        <f>'Table 1 الجدول'!P18/'Table 1 الجدول'!P17*100</f>
        <v>9.0078654426471374</v>
      </c>
      <c r="Q18" s="124">
        <f>'Table 1 الجدول'!Q18/'Table 1 الجدول'!Q17*100</f>
        <v>6.153224437355953</v>
      </c>
      <c r="R18" s="124">
        <f>'Table 1 الجدول'!R18/'Table 1 الجدول'!R17*100</f>
        <v>9.0032615633383131</v>
      </c>
      <c r="S18" s="124">
        <f>'Table 1 الجدول'!S18/'Table 1 الجدول'!S17*100</f>
        <v>9.8805255634708349</v>
      </c>
      <c r="T18" s="41" t="s">
        <v>42</v>
      </c>
      <c r="U18" s="209"/>
    </row>
    <row r="19" spans="2:21" ht="14.1" customHeight="1" x14ac:dyDescent="0.2">
      <c r="B19" s="209"/>
      <c r="C19" s="131">
        <v>1</v>
      </c>
      <c r="D19" s="40" t="s">
        <v>43</v>
      </c>
      <c r="E19" s="124">
        <f>'Table 1 الجدول'!E19/'Table 1 الجدول'!E17*100</f>
        <v>4.096627968313718E-2</v>
      </c>
      <c r="F19" s="124">
        <f>'Table 1 الجدول'!F19/'Table 1 الجدول'!F17*100</f>
        <v>4.0936260910905041E-2</v>
      </c>
      <c r="G19" s="124">
        <f>'Table 1 الجدول'!G19/'Table 1 الجدول'!G17*100</f>
        <v>1.9451509096598939E-2</v>
      </c>
      <c r="H19" s="124">
        <f>'Table 1 الجدول'!H19/'Table 1 الجدول'!H17*100</f>
        <v>2.1298161691164094E-2</v>
      </c>
      <c r="I19" s="124">
        <f>'Table 1 الجدول'!I19/'Table 1 الجدول'!I17*100</f>
        <v>2.8643084226630179E-2</v>
      </c>
      <c r="J19" s="124">
        <f>'Table 1 الجدول'!J19/'Table 1 الجدول'!J17*100</f>
        <v>2.8142855672851019E-2</v>
      </c>
      <c r="K19" s="124">
        <f>'Table 1 الجدول'!K19/'Table 1 الجدول'!K17*100</f>
        <v>2.8060587615807608E-2</v>
      </c>
      <c r="L19" s="124">
        <f>'Table 1 الجدول'!L19/'Table 1 الجدول'!L17*100</f>
        <v>2.1199949354761792E-2</v>
      </c>
      <c r="M19" s="124">
        <f>'Table 1 الجدول'!M19/'Table 1 الجدول'!M17*100</f>
        <v>3.7700833671315936E-2</v>
      </c>
      <c r="N19" s="124">
        <f>'Table 1 الجدول'!N19/'Table 1 الجدول'!N17*100</f>
        <v>4.8409526047747203E-2</v>
      </c>
      <c r="O19" s="124">
        <f>'Table 1 الجدول'!O19/'Table 1 الجدول'!O17*100</f>
        <v>1.9486342948749985E-2</v>
      </c>
      <c r="P19" s="124">
        <f>'Table 1 الجدول'!P19/'Table 1 الجدول'!P17*100</f>
        <v>1.5092066218340403E-2</v>
      </c>
      <c r="Q19" s="124">
        <f>'Table 1 الجدول'!Q19/'Table 1 الجدول'!Q17*100</f>
        <v>1.3252683089507318E-2</v>
      </c>
      <c r="R19" s="124">
        <f>'Table 1 الجدول'!R19/'Table 1 الجدول'!R17*100</f>
        <v>4.3283467207707066E-2</v>
      </c>
      <c r="S19" s="124">
        <f>'Table 1 الجدول'!S19/'Table 1 الجدول'!S17*100</f>
        <v>3.3586104443961463E-2</v>
      </c>
      <c r="T19" s="41" t="s">
        <v>44</v>
      </c>
      <c r="U19" s="209"/>
    </row>
    <row r="20" spans="2:21" ht="14.1" customHeight="1" x14ac:dyDescent="0.2">
      <c r="B20" s="209"/>
      <c r="C20" s="131">
        <v>2</v>
      </c>
      <c r="D20" s="40" t="s">
        <v>45</v>
      </c>
      <c r="E20" s="124">
        <f>'Table 1 الجدول'!E20/'Table 1 الجدول'!E17*100</f>
        <v>0.61191645692906493</v>
      </c>
      <c r="F20" s="124">
        <f>'Table 1 الجدول'!F20/'Table 1 الجدول'!F17*100</f>
        <v>0.58874582236929351</v>
      </c>
      <c r="G20" s="124">
        <f>'Table 1 الجدول'!G20/'Table 1 الجدول'!G17*100</f>
        <v>0.61804840398247862</v>
      </c>
      <c r="H20" s="124">
        <f>'Table 1 الجدول'!H20/'Table 1 الجدول'!H17*100</f>
        <v>1.0646137534194413</v>
      </c>
      <c r="I20" s="124">
        <f>'Table 1 الجدول'!I20/'Table 1 الجدول'!I17*100</f>
        <v>0.81118587673498532</v>
      </c>
      <c r="J20" s="124">
        <f>'Table 1 الجدول'!J20/'Table 1 الجدول'!J17*100</f>
        <v>0.51835343619242169</v>
      </c>
      <c r="K20" s="124">
        <f>'Table 1 الجدول'!K20/'Table 1 الجدول'!K17*100</f>
        <v>0.62094976034127292</v>
      </c>
      <c r="L20" s="124">
        <f>'Table 1 الجدول'!L20/'Table 1 الجدول'!L17*100</f>
        <v>0.58492680884456383</v>
      </c>
      <c r="M20" s="124">
        <f>'Table 1 الجدول'!M20/'Table 1 الجدول'!M17*100</f>
        <v>0.69398325854895226</v>
      </c>
      <c r="N20" s="124">
        <f>'Table 1 الجدول'!N20/'Table 1 الجدول'!N17*100</f>
        <v>0.50200213598489807</v>
      </c>
      <c r="O20" s="124">
        <f>'Table 1 الجدول'!O20/'Table 1 الجدول'!O17*100</f>
        <v>0.56399685655358067</v>
      </c>
      <c r="P20" s="124">
        <f>'Table 1 الجدول'!P20/'Table 1 الجدول'!P17*100</f>
        <v>0.39231409839369391</v>
      </c>
      <c r="Q20" s="124">
        <f>'Table 1 الجدول'!Q20/'Table 1 الجدول'!Q17*100</f>
        <v>0.42545823143665995</v>
      </c>
      <c r="R20" s="124">
        <f>'Table 1 الجدول'!R20/'Table 1 الجدول'!R17*100</f>
        <v>0.71383206314097869</v>
      </c>
      <c r="S20" s="124">
        <f>'Table 1 الجدول'!S20/'Table 1 الجدول'!S17*100</f>
        <v>0.66961980502920915</v>
      </c>
      <c r="T20" s="41" t="s">
        <v>46</v>
      </c>
      <c r="U20" s="209"/>
    </row>
    <row r="21" spans="2:21" ht="14.1" customHeight="1" x14ac:dyDescent="0.2">
      <c r="B21" s="209"/>
      <c r="C21" s="131">
        <v>3</v>
      </c>
      <c r="D21" s="40" t="s">
        <v>47</v>
      </c>
      <c r="E21" s="124">
        <f>'Table 1 الجدول'!E21/'Table 1 الجدول'!E17*100</f>
        <v>0.36979990116091843</v>
      </c>
      <c r="F21" s="124">
        <f>'Table 1 الجدول'!F21/'Table 1 الجدول'!F17*100</f>
        <v>0.33318517682893789</v>
      </c>
      <c r="G21" s="124">
        <f>'Table 1 الجدول'!G21/'Table 1 الجدول'!G17*100</f>
        <v>0.23543576613429129</v>
      </c>
      <c r="H21" s="124">
        <f>'Table 1 الجدول'!H21/'Table 1 الجدول'!H17*100</f>
        <v>0.2154970538027178</v>
      </c>
      <c r="I21" s="124">
        <f>'Table 1 الجدول'!I21/'Table 1 الجدول'!I17*100</f>
        <v>0.21017700362856595</v>
      </c>
      <c r="J21" s="124">
        <f>'Table 1 الجدول'!J21/'Table 1 الجدول'!J17*100</f>
        <v>0.29467625206259002</v>
      </c>
      <c r="K21" s="124">
        <f>'Table 1 الجدول'!K21/'Table 1 الجدول'!K17*100</f>
        <v>0.31737943796623147</v>
      </c>
      <c r="L21" s="124">
        <f>'Table 1 الجدول'!L21/'Table 1 الجدول'!L17*100</f>
        <v>0.39178321072673117</v>
      </c>
      <c r="M21" s="124">
        <f>'Table 1 الجدول'!M21/'Table 1 الجدول'!M17*100</f>
        <v>0.55651638859587849</v>
      </c>
      <c r="N21" s="124">
        <f>'Table 1 الجدول'!N21/'Table 1 الجدول'!N17*100</f>
        <v>0.46929806738543933</v>
      </c>
      <c r="O21" s="124">
        <f>'Table 1 الجدول'!O21/'Table 1 الجدول'!O17*100</f>
        <v>0.36410778077309469</v>
      </c>
      <c r="P21" s="124">
        <f>'Table 1 الجدول'!P21/'Table 1 الجدول'!P17*100</f>
        <v>0.31114323436652641</v>
      </c>
      <c r="Q21" s="124">
        <f>'Table 1 الجدول'!Q21/'Table 1 الجدول'!Q17*100</f>
        <v>0.29198311006897121</v>
      </c>
      <c r="R21" s="124">
        <f>'Table 1 الجدول'!R21/'Table 1 الجدول'!R17*100</f>
        <v>0.2841493952627212</v>
      </c>
      <c r="S21" s="124">
        <f>'Table 1 الجدول'!S21/'Table 1 الجدول'!S17*100</f>
        <v>0.33533585818444434</v>
      </c>
      <c r="T21" s="41" t="s">
        <v>48</v>
      </c>
      <c r="U21" s="209"/>
    </row>
    <row r="22" spans="2:21" ht="14.1" customHeight="1" x14ac:dyDescent="0.2">
      <c r="B22" s="209"/>
      <c r="C22" s="131">
        <v>4</v>
      </c>
      <c r="D22" s="40" t="s">
        <v>49</v>
      </c>
      <c r="E22" s="124">
        <f>'Table 1 الجدول'!E22/'Table 1 الجدول'!E17*100</f>
        <v>9.896598303664951E-2</v>
      </c>
      <c r="F22" s="124">
        <f>'Table 1 الجدول'!F22/'Table 1 الجدول'!F17*100</f>
        <v>8.2136365028926017E-2</v>
      </c>
      <c r="G22" s="124">
        <f>'Table 1 الجدول'!G22/'Table 1 الجدول'!G17*100</f>
        <v>2.7449502996683754E-2</v>
      </c>
      <c r="H22" s="124">
        <f>'Table 1 الجدول'!H22/'Table 1 الجدول'!H17*100</f>
        <v>7.7752925743978005E-2</v>
      </c>
      <c r="I22" s="124">
        <f>'Table 1 الجدول'!I22/'Table 1 الجدول'!I17*100</f>
        <v>8.0075358290337406E-2</v>
      </c>
      <c r="J22" s="124">
        <f>'Table 1 الجدول'!J22/'Table 1 الجدول'!J17*100</f>
        <v>7.0947893085015534E-2</v>
      </c>
      <c r="K22" s="124">
        <f>'Table 1 الجدول'!K22/'Table 1 الجدول'!K17*100</f>
        <v>3.7851926718399674E-2</v>
      </c>
      <c r="L22" s="124">
        <f>'Table 1 الجدول'!L22/'Table 1 الجدول'!L17*100</f>
        <v>6.4322113104799933E-2</v>
      </c>
      <c r="M22" s="124">
        <f>'Table 1 الجدول'!M22/'Table 1 الجدول'!M17*100</f>
        <v>4.080392463114034E-2</v>
      </c>
      <c r="N22" s="124">
        <f>'Table 1 الجدول'!N22/'Table 1 الجدول'!N17*100</f>
        <v>5.1796793333226197E-2</v>
      </c>
      <c r="O22" s="124">
        <f>'Table 1 الجدول'!O22/'Table 1 الجدول'!O17*100</f>
        <v>3.1518632352514606E-2</v>
      </c>
      <c r="P22" s="124">
        <f>'Table 1 الجدول'!P22/'Table 1 الجدول'!P17*100</f>
        <v>2.7560665788982298E-2</v>
      </c>
      <c r="Q22" s="124">
        <f>'Table 1 الجدول'!Q22/'Table 1 الجدول'!Q17*100</f>
        <v>1.7066243375958287E-2</v>
      </c>
      <c r="R22" s="124">
        <f>'Table 1 الجدول'!R22/'Table 1 الجدول'!R17*100</f>
        <v>4.1213265598113141E-2</v>
      </c>
      <c r="S22" s="124">
        <f>'Table 1 الجدول'!S22/'Table 1 الجدول'!S17*100</f>
        <v>3.0071397986110759E-2</v>
      </c>
      <c r="T22" s="41" t="s">
        <v>50</v>
      </c>
      <c r="U22" s="209"/>
    </row>
    <row r="23" spans="2:21" ht="14.1" customHeight="1" x14ac:dyDescent="0.2">
      <c r="B23" s="209"/>
      <c r="C23" s="131">
        <v>5</v>
      </c>
      <c r="D23" s="40" t="s">
        <v>51</v>
      </c>
      <c r="E23" s="124">
        <f>'Table 1 الجدول'!E23/'Table 1 الجدول'!E17*100</f>
        <v>12.03857016343531</v>
      </c>
      <c r="F23" s="124">
        <f>'Table 1 الجدول'!F23/'Table 1 الجدول'!F17*100</f>
        <v>11.222718348756674</v>
      </c>
      <c r="G23" s="124">
        <f>'Table 1 الجدول'!G23/'Table 1 الجدول'!G17*100</f>
        <v>11.388177962460125</v>
      </c>
      <c r="H23" s="124">
        <f>'Table 1 الجدول'!H23/'Table 1 الجدول'!H17*100</f>
        <v>12.504701415092057</v>
      </c>
      <c r="I23" s="124">
        <f>'Table 1 الجدول'!I23/'Table 1 الجدول'!I17*100</f>
        <v>13.407381938411369</v>
      </c>
      <c r="J23" s="124">
        <f>'Table 1 الجدول'!J23/'Table 1 الجدول'!J17*100</f>
        <v>11.026888312634252</v>
      </c>
      <c r="K23" s="124">
        <f>'Table 1 الجدول'!K23/'Table 1 الجدول'!K17*100</f>
        <v>11.828648472287068</v>
      </c>
      <c r="L23" s="124">
        <f>'Table 1 الجدول'!L23/'Table 1 الجدول'!L17*100</f>
        <v>11.501964070467213</v>
      </c>
      <c r="M23" s="124">
        <f>'Table 1 الجدول'!M23/'Table 1 الجدول'!M17*100</f>
        <v>14.013730971275759</v>
      </c>
      <c r="N23" s="124">
        <f>'Table 1 الجدول'!N23/'Table 1 الجدول'!N17*100</f>
        <v>12.048381547561359</v>
      </c>
      <c r="O23" s="124">
        <f>'Table 1 الجدول'!O23/'Table 1 الجدول'!O17*100</f>
        <v>9.9502425487585135</v>
      </c>
      <c r="P23" s="124">
        <f>'Table 1 الجدول'!P23/'Table 1 الجدول'!P17*100</f>
        <v>10.462618068124337</v>
      </c>
      <c r="Q23" s="124">
        <f>'Table 1 الجدول'!Q23/'Table 1 الجدول'!Q17*100</f>
        <v>7.2132812871687051</v>
      </c>
      <c r="R23" s="124">
        <f>'Table 1 الجدول'!R23/'Table 1 الجدول'!R17*100</f>
        <v>10.735230003135563</v>
      </c>
      <c r="S23" s="124">
        <f>'Table 1 الجدول'!S23/'Table 1 الجدول'!S17*100</f>
        <v>11.297483972016774</v>
      </c>
      <c r="T23" s="41" t="s">
        <v>52</v>
      </c>
      <c r="U23" s="209"/>
    </row>
    <row r="24" spans="2:21" ht="14.1" customHeight="1" x14ac:dyDescent="0.2">
      <c r="B24" s="209"/>
      <c r="C24" s="131">
        <v>6</v>
      </c>
      <c r="D24" s="40" t="s">
        <v>53</v>
      </c>
      <c r="E24" s="124">
        <f>'Table 1 الجدول'!E24/'Table 1 الجدول'!E17*100</f>
        <v>10.181983055227068</v>
      </c>
      <c r="F24" s="124">
        <f>'Table 1 الجدول'!F24/'Table 1 الجدول'!F17*100</f>
        <v>9.423284316679176</v>
      </c>
      <c r="G24" s="124">
        <f>'Table 1 الجدول'!G24/'Table 1 الجدول'!G17*100</f>
        <v>11.191225237300639</v>
      </c>
      <c r="H24" s="124">
        <f>'Table 1 الجدول'!H24/'Table 1 الجدول'!H17*100</f>
        <v>9.6682403086330506</v>
      </c>
      <c r="I24" s="124">
        <f>'Table 1 الجدول'!I24/'Table 1 الجدول'!I17*100</f>
        <v>10.795662569519795</v>
      </c>
      <c r="J24" s="124">
        <f>'Table 1 الجدول'!J24/'Table 1 الجدول'!J17*100</f>
        <v>10.978812822825535</v>
      </c>
      <c r="K24" s="124">
        <f>'Table 1 الجدول'!K24/'Table 1 الجدول'!K17*100</f>
        <v>9.6304663054086106</v>
      </c>
      <c r="L24" s="124">
        <f>'Table 1 الجدول'!L24/'Table 1 الجدول'!L17*100</f>
        <v>8.6624454607142756</v>
      </c>
      <c r="M24" s="124">
        <f>'Table 1 الجدول'!M24/'Table 1 الجدول'!M17*100</f>
        <v>12.197816080298935</v>
      </c>
      <c r="N24" s="124">
        <f>'Table 1 الجدول'!N24/'Table 1 الجدول'!N17*100</f>
        <v>12.667822440108454</v>
      </c>
      <c r="O24" s="124">
        <f>'Table 1 الجدول'!O24/'Table 1 الجدول'!O17*100</f>
        <v>9.5727175128937052</v>
      </c>
      <c r="P24" s="124">
        <f>'Table 1 الجدول'!P24/'Table 1 الجدول'!P17*100</f>
        <v>11.97218742024719</v>
      </c>
      <c r="Q24" s="124">
        <f>'Table 1 الجدول'!Q24/'Table 1 الجدول'!Q17*100</f>
        <v>8.0050231503420726</v>
      </c>
      <c r="R24" s="124">
        <f>'Table 1 الجدول'!R24/'Table 1 الجدول'!R17*100</f>
        <v>10.54168684079653</v>
      </c>
      <c r="S24" s="124">
        <f>'Table 1 الجدول'!S24/'Table 1 الجدول'!S17*100</f>
        <v>9.6668767658035026</v>
      </c>
      <c r="T24" s="41" t="s">
        <v>54</v>
      </c>
      <c r="U24" s="209"/>
    </row>
    <row r="25" spans="2:21" ht="14.1" customHeight="1" x14ac:dyDescent="0.2">
      <c r="B25" s="209"/>
      <c r="C25" s="131">
        <v>7</v>
      </c>
      <c r="D25" s="40" t="s">
        <v>55</v>
      </c>
      <c r="E25" s="124">
        <f>'Table 1 الجدول'!E25/'Table 1 الجدول'!E17*100</f>
        <v>49.445420677698188</v>
      </c>
      <c r="F25" s="124">
        <f>'Table 1 الجدول'!F25/'Table 1 الجدول'!F17*100</f>
        <v>41.446297696048347</v>
      </c>
      <c r="G25" s="124">
        <f>'Table 1 الجدول'!G25/'Table 1 الجدول'!G17*100</f>
        <v>44.597351107051495</v>
      </c>
      <c r="H25" s="124">
        <f>'Table 1 الجدول'!H25/'Table 1 الجدول'!H17*100</f>
        <v>45.560391760227809</v>
      </c>
      <c r="I25" s="124">
        <f>'Table 1 الجدول'!I25/'Table 1 الجدول'!I17*100</f>
        <v>41.095661547593451</v>
      </c>
      <c r="J25" s="124">
        <f>'Table 1 الجدول'!J25/'Table 1 الجدول'!J17*100</f>
        <v>45.790189298651605</v>
      </c>
      <c r="K25" s="124">
        <f>'Table 1 الجدول'!K25/'Table 1 الجدول'!K17*100</f>
        <v>44.141977473931561</v>
      </c>
      <c r="L25" s="124">
        <f>'Table 1 الجدول'!L25/'Table 1 الجدول'!L17*100</f>
        <v>43.792800657105197</v>
      </c>
      <c r="M25" s="124">
        <f>'Table 1 الجدول'!M25/'Table 1 الجدول'!M17*100</f>
        <v>44.834687581978024</v>
      </c>
      <c r="N25" s="124">
        <f>'Table 1 الجدول'!N25/'Table 1 الجدول'!N17*100</f>
        <v>45.965364906160175</v>
      </c>
      <c r="O25" s="124">
        <f>'Table 1 الجدول'!O25/'Table 1 الجدول'!O17*100</f>
        <v>54.006353321066584</v>
      </c>
      <c r="P25" s="124">
        <f>'Table 1 الجدول'!P25/'Table 1 الجدول'!P17*100</f>
        <v>49.243757395718532</v>
      </c>
      <c r="Q25" s="124">
        <f>'Table 1 الجدول'!Q25/'Table 1 الجدول'!Q17*100</f>
        <v>32.437500473155382</v>
      </c>
      <c r="R25" s="124">
        <f>'Table 1 الجدول'!R25/'Table 1 الجدول'!R17*100</f>
        <v>44.820798507248625</v>
      </c>
      <c r="S25" s="124">
        <f>'Table 1 الجدول'!S25/'Table 1 الجدول'!S17*100</f>
        <v>42.695901562423543</v>
      </c>
      <c r="T25" s="41" t="s">
        <v>56</v>
      </c>
      <c r="U25" s="209"/>
    </row>
    <row r="26" spans="2:21" ht="14.1" customHeight="1" x14ac:dyDescent="0.2">
      <c r="B26" s="209"/>
      <c r="C26" s="131">
        <v>8</v>
      </c>
      <c r="D26" s="40" t="s">
        <v>57</v>
      </c>
      <c r="E26" s="124">
        <f>'Table 1 الجدول'!E26/'Table 1 الجدول'!E17*100</f>
        <v>15.531498629891352</v>
      </c>
      <c r="F26" s="124">
        <f>'Table 1 الجدول'!F26/'Table 1 الجدول'!F17*100</f>
        <v>23.030508787893574</v>
      </c>
      <c r="G26" s="124">
        <f>'Table 1 الجدول'!G26/'Table 1 الجدول'!G17*100</f>
        <v>19.158698412984997</v>
      </c>
      <c r="H26" s="124">
        <f>'Table 1 الجدول'!H26/'Table 1 الجدول'!H17*100</f>
        <v>17.579872843486712</v>
      </c>
      <c r="I26" s="124">
        <f>'Table 1 الجدول'!I26/'Table 1 الجدول'!I17*100</f>
        <v>19.8091464707733</v>
      </c>
      <c r="J26" s="124">
        <f>'Table 1 الجدول'!J26/'Table 1 الجدول'!J17*100</f>
        <v>15.943366515032418</v>
      </c>
      <c r="K26" s="124">
        <f>'Table 1 الجدول'!K26/'Table 1 الجدول'!K17*100</f>
        <v>15.811514174441864</v>
      </c>
      <c r="L26" s="124">
        <f>'Table 1 الجدول'!L26/'Table 1 الجدول'!L17*100</f>
        <v>16.685795043469714</v>
      </c>
      <c r="M26" s="124">
        <f>'Table 1 الجدول'!M26/'Table 1 الجدول'!M17*100</f>
        <v>16.388878179179144</v>
      </c>
      <c r="N26" s="124">
        <f>'Table 1 الجدول'!N26/'Table 1 الجدول'!N17*100</f>
        <v>15.864206784897023</v>
      </c>
      <c r="O26" s="124">
        <f>'Table 1 الجدول'!O26/'Table 1 الجدول'!O17*100</f>
        <v>14.723299453598665</v>
      </c>
      <c r="P26" s="124">
        <f>'Table 1 الجدول'!P26/'Table 1 الجدول'!P17*100</f>
        <v>16.308540861952199</v>
      </c>
      <c r="Q26" s="124">
        <f>'Table 1 الجدول'!Q26/'Table 1 الجدول'!Q17*100</f>
        <v>43.342057256034096</v>
      </c>
      <c r="R26" s="124">
        <f>'Table 1 الجدول'!R26/'Table 1 الجدول'!R17*100</f>
        <v>19.303020173811785</v>
      </c>
      <c r="S26" s="124">
        <f>'Table 1 الجدول'!S26/'Table 1 الجدول'!S17*100</f>
        <v>21.765880266999645</v>
      </c>
      <c r="T26" s="41" t="s">
        <v>166</v>
      </c>
      <c r="U26" s="209"/>
    </row>
    <row r="27" spans="2:21" ht="14.1" customHeight="1" x14ac:dyDescent="0.2">
      <c r="B27" s="209"/>
      <c r="C27" s="131">
        <v>9</v>
      </c>
      <c r="D27" s="40" t="s">
        <v>59</v>
      </c>
      <c r="E27" s="124">
        <f>'Table 1 الجدول'!E27/'Table 1 الجدول'!E17*100</f>
        <v>2.2166224400066823</v>
      </c>
      <c r="F27" s="124">
        <f>'Table 1 الجدول'!F27/'Table 1 الجدول'!F17*100</f>
        <v>4.6249773488885113</v>
      </c>
      <c r="G27" s="124">
        <f>'Table 1 الجدول'!G27/'Table 1 الجدول'!G17*100</f>
        <v>4.2250501572799619</v>
      </c>
      <c r="H27" s="124">
        <f>'Table 1 الجدول'!H27/'Table 1 الجدول'!H17*100</f>
        <v>4.8411634710565892</v>
      </c>
      <c r="I27" s="124">
        <f>'Table 1 الجدول'!I27/'Table 1 الجدول'!I17*100</f>
        <v>4.0041506640244622</v>
      </c>
      <c r="J27" s="124">
        <f>'Table 1 الجدول'!J27/'Table 1 الجدول'!J17*100</f>
        <v>5.1432913465448147</v>
      </c>
      <c r="K27" s="124">
        <f>'Table 1 الجدول'!K27/'Table 1 الجدول'!K17*100</f>
        <v>9.3907105242443851</v>
      </c>
      <c r="L27" s="124">
        <f>'Table 1 الجدول'!L27/'Table 1 الجدول'!L17*100</f>
        <v>8.4506502336046481</v>
      </c>
      <c r="M27" s="124">
        <f>'Table 1 الجدول'!M27/'Table 1 الجدول'!M17*100</f>
        <v>1.3534792357039525</v>
      </c>
      <c r="N27" s="124">
        <f>'Table 1 الجدول'!N27/'Table 1 الجدول'!N17*100</f>
        <v>3.3695480010729923</v>
      </c>
      <c r="O27" s="124">
        <f>'Table 1 الجدول'!O27/'Table 1 الجدول'!O17*100</f>
        <v>1.8772120689422938</v>
      </c>
      <c r="P27" s="124">
        <f>'Table 1 الجدول'!P27/'Table 1 الجدول'!P17*100</f>
        <v>2.2589207465430672</v>
      </c>
      <c r="Q27" s="124">
        <f>'Table 1 الجدول'!Q27/'Table 1 الجدول'!Q17*100</f>
        <v>2.1011531279727054</v>
      </c>
      <c r="R27" s="124">
        <f>'Table 1 الجدول'!R27/'Table 1 الجدول'!R17*100</f>
        <v>4.513524720459654</v>
      </c>
      <c r="S27" s="124">
        <f>'Table 1 الجدول'!S27/'Table 1 الجدول'!S17*100</f>
        <v>3.624718703641975</v>
      </c>
      <c r="T27" s="41" t="s">
        <v>60</v>
      </c>
      <c r="U27" s="209"/>
    </row>
    <row r="28" spans="2:21" ht="14.1" customHeight="1" x14ac:dyDescent="0.2">
      <c r="B28" s="212" t="s">
        <v>26</v>
      </c>
      <c r="C28" s="132"/>
      <c r="D28" s="65" t="s">
        <v>61</v>
      </c>
      <c r="E28" s="109">
        <f>'Table 1 الجدول'!E28/'Table 1 الجدول'!E28*100</f>
        <v>100</v>
      </c>
      <c r="F28" s="109">
        <f>'Table 1 الجدول'!F28/'Table 1 الجدول'!F28*100</f>
        <v>100</v>
      </c>
      <c r="G28" s="109">
        <f>'Table 1 الجدول'!G28/'Table 1 الجدول'!G28*100</f>
        <v>100</v>
      </c>
      <c r="H28" s="109">
        <f>'Table 1 الجدول'!H28/'Table 1 الجدول'!H28*100</f>
        <v>100</v>
      </c>
      <c r="I28" s="109">
        <f>'Table 1 الجدول'!I28/'Table 1 الجدول'!I28*100</f>
        <v>100</v>
      </c>
      <c r="J28" s="109">
        <f>'Table 1 الجدول'!J28/'Table 1 الجدول'!J28*100</f>
        <v>100</v>
      </c>
      <c r="K28" s="109">
        <f>'Table 1 الجدول'!K28/'Table 1 الجدول'!K28*100</f>
        <v>100</v>
      </c>
      <c r="L28" s="109">
        <f>'Table 1 الجدول'!L28/'Table 1 الجدول'!L28*100</f>
        <v>100</v>
      </c>
      <c r="M28" s="109">
        <f>'Table 1 الجدول'!M28/'Table 1 الجدول'!M28*100</f>
        <v>100</v>
      </c>
      <c r="N28" s="109">
        <f>'Table 1 الجدول'!N28/'Table 1 الجدول'!N28*100</f>
        <v>100</v>
      </c>
      <c r="O28" s="109">
        <f>'Table 1 الجدول'!O28/'Table 1 الجدول'!O28*100</f>
        <v>100</v>
      </c>
      <c r="P28" s="109">
        <f>'Table 1 الجدول'!P28/'Table 1 الجدول'!P28*100</f>
        <v>100</v>
      </c>
      <c r="Q28" s="109">
        <f>'Table 1 الجدول'!Q28/'Table 1 الجدول'!Q28*100</f>
        <v>100</v>
      </c>
      <c r="R28" s="109">
        <f>'Table 1 الجدول'!R28/'Table 1 الجدول'!R28*100</f>
        <v>100</v>
      </c>
      <c r="S28" s="109">
        <f>'Table 1 الجدول'!S28/'Table 1 الجدول'!S28*100</f>
        <v>100</v>
      </c>
      <c r="T28" s="67" t="s">
        <v>112</v>
      </c>
      <c r="U28" s="212" t="s">
        <v>134</v>
      </c>
    </row>
    <row r="29" spans="2:21" ht="14.1" customHeight="1" x14ac:dyDescent="0.2">
      <c r="B29" s="212"/>
      <c r="C29" s="132">
        <v>0</v>
      </c>
      <c r="D29" s="37" t="s">
        <v>41</v>
      </c>
      <c r="E29" s="113">
        <f>'Table 1 الجدول'!E29/'Table 1 الجدول'!E28*100</f>
        <v>7.5390119985795936</v>
      </c>
      <c r="F29" s="113">
        <f>'Table 1 الجدول'!F29/'Table 1 الجدول'!F28*100</f>
        <v>6.4019580118384312</v>
      </c>
      <c r="G29" s="113">
        <f>'Table 1 الجدول'!G29/'Table 1 الجدول'!G28*100</f>
        <v>7.2261188932197724</v>
      </c>
      <c r="H29" s="113">
        <f>'Table 1 الجدول'!H29/'Table 1 الجدول'!H28*100</f>
        <v>12.316105633345147</v>
      </c>
      <c r="I29" s="113">
        <f>'Table 1 الجدول'!I29/'Table 1 الجدول'!I28*100</f>
        <v>9.0752057885559836</v>
      </c>
      <c r="J29" s="113">
        <f>'Table 1 الجدول'!J29/'Table 1 الجدول'!J28*100</f>
        <v>6.5385676045153271</v>
      </c>
      <c r="K29" s="113">
        <f>'Table 1 الجدول'!K29/'Table 1 الجدول'!K28*100</f>
        <v>7.2228983264024782</v>
      </c>
      <c r="L29" s="113">
        <f>'Table 1 الجدول'!L29/'Table 1 الجدول'!L28*100</f>
        <v>5.8014434858204549</v>
      </c>
      <c r="M29" s="113">
        <f>'Table 1 الجدول'!M29/'Table 1 الجدول'!M28*100</f>
        <v>5.3059749571154136</v>
      </c>
      <c r="N29" s="113">
        <f>'Table 1 الجدول'!N29/'Table 1 الجدول'!N28*100</f>
        <v>7.2297444522296237</v>
      </c>
      <c r="O29" s="113">
        <f>'Table 1 الجدول'!O29/'Table 1 الجدول'!O28*100</f>
        <v>7.0030531238336566</v>
      </c>
      <c r="P29" s="113">
        <f>'Table 1 الجدول'!P29/'Table 1 الجدول'!P28*100</f>
        <v>7.9124733306894859</v>
      </c>
      <c r="Q29" s="113">
        <f>'Table 1 الجدول'!Q29/'Table 1 الجدول'!Q28*100</f>
        <v>7.2255365394244171</v>
      </c>
      <c r="R29" s="113">
        <f>'Table 1 الجدول'!R29/'Table 1 الجدول'!R28*100</f>
        <v>6.502265837755826</v>
      </c>
      <c r="S29" s="113">
        <f>'Table 1 الجدول'!S29/'Table 1 الجدول'!S28*100</f>
        <v>7.8772859215977364</v>
      </c>
      <c r="T29" s="38" t="s">
        <v>42</v>
      </c>
      <c r="U29" s="212"/>
    </row>
    <row r="30" spans="2:21" ht="14.1" customHeight="1" x14ac:dyDescent="0.2">
      <c r="B30" s="212"/>
      <c r="C30" s="132">
        <v>1</v>
      </c>
      <c r="D30" s="37" t="s">
        <v>43</v>
      </c>
      <c r="E30" s="113">
        <f>'Table 1 الجدول'!E30/'Table 1 الجدول'!E28*100</f>
        <v>0.18136349145882169</v>
      </c>
      <c r="F30" s="113">
        <f>'Table 1 الجدول'!F30/'Table 1 الجدول'!F28*100</f>
        <v>0.15777141490321234</v>
      </c>
      <c r="G30" s="113">
        <f>'Table 1 الجدول'!G30/'Table 1 الجدول'!G28*100</f>
        <v>0.17113336592547307</v>
      </c>
      <c r="H30" s="113">
        <f>'Table 1 الجدول'!H30/'Table 1 الجدول'!H28*100</f>
        <v>0.22230073611318563</v>
      </c>
      <c r="I30" s="113">
        <f>'Table 1 الجدول'!I30/'Table 1 الجدول'!I28*100</f>
        <v>0.16017316988466143</v>
      </c>
      <c r="J30" s="113">
        <f>'Table 1 الجدول'!J30/'Table 1 الجدول'!J28*100</f>
        <v>0.22109375660608155</v>
      </c>
      <c r="K30" s="113">
        <f>'Table 1 الجدول'!K30/'Table 1 الجدول'!K28*100</f>
        <v>0.20136548310002814</v>
      </c>
      <c r="L30" s="113">
        <f>'Table 1 الجدول'!L30/'Table 1 الجدول'!L28*100</f>
        <v>0.20599602719801655</v>
      </c>
      <c r="M30" s="113">
        <f>'Table 1 الجدول'!M30/'Table 1 الجدول'!M28*100</f>
        <v>0.22577091490596488</v>
      </c>
      <c r="N30" s="113">
        <f>'Table 1 الجدول'!N30/'Table 1 الجدول'!N28*100</f>
        <v>0.19030442193716163</v>
      </c>
      <c r="O30" s="113">
        <f>'Table 1 الجدول'!O30/'Table 1 الجدول'!O28*100</f>
        <v>0.20997354510095589</v>
      </c>
      <c r="P30" s="113">
        <f>'Table 1 الجدول'!P30/'Table 1 الجدول'!P28*100</f>
        <v>0.23951533702229921</v>
      </c>
      <c r="Q30" s="113">
        <f>'Table 1 الجدول'!Q30/'Table 1 الجدول'!Q28*100</f>
        <v>0.22062515946530475</v>
      </c>
      <c r="R30" s="113">
        <f>'Table 1 الجدول'!R30/'Table 1 الجدول'!R28*100</f>
        <v>0.2041159693909772</v>
      </c>
      <c r="S30" s="113">
        <f>'Table 1 الجدول'!S30/'Table 1 الجدول'!S28*100</f>
        <v>0.21416825436386969</v>
      </c>
      <c r="T30" s="38" t="s">
        <v>44</v>
      </c>
      <c r="U30" s="212"/>
    </row>
    <row r="31" spans="2:21" ht="14.1" customHeight="1" x14ac:dyDescent="0.2">
      <c r="B31" s="212"/>
      <c r="C31" s="132">
        <v>2</v>
      </c>
      <c r="D31" s="37" t="s">
        <v>45</v>
      </c>
      <c r="E31" s="113">
        <f>'Table 1 الجدول'!E31/'Table 1 الجدول'!E28*100</f>
        <v>8.1145850926264966</v>
      </c>
      <c r="F31" s="113">
        <f>'Table 1 الجدول'!F31/'Table 1 الجدول'!F28*100</f>
        <v>7.5895770908628757</v>
      </c>
      <c r="G31" s="113">
        <f>'Table 1 الجدول'!G31/'Table 1 الجدول'!G28*100</f>
        <v>7.1347610574254317</v>
      </c>
      <c r="H31" s="113">
        <f>'Table 1 الجدول'!H31/'Table 1 الجدول'!H28*100</f>
        <v>4.5589830137756717</v>
      </c>
      <c r="I31" s="113">
        <f>'Table 1 الجدول'!I31/'Table 1 الجدول'!I28*100</f>
        <v>4.5488967756381875</v>
      </c>
      <c r="J31" s="113">
        <f>'Table 1 الجدول'!J31/'Table 1 الجدول'!J28*100</f>
        <v>7.310967729337106</v>
      </c>
      <c r="K31" s="113">
        <f>'Table 1 الجدول'!K31/'Table 1 الجدول'!K28*100</f>
        <v>6.9137354539627074</v>
      </c>
      <c r="L31" s="113">
        <f>'Table 1 الجدول'!L31/'Table 1 الجدول'!L28*100</f>
        <v>5.1747472883550127</v>
      </c>
      <c r="M31" s="113">
        <f>'Table 1 الجدول'!M31/'Table 1 الجدول'!M28*100</f>
        <v>6.2234553525995775</v>
      </c>
      <c r="N31" s="113">
        <f>'Table 1 الجدول'!N31/'Table 1 الجدول'!N28*100</f>
        <v>4.6070112361032809</v>
      </c>
      <c r="O31" s="113">
        <f>'Table 1 الجدول'!O31/'Table 1 الجدول'!O28*100</f>
        <v>6.0720934725642772</v>
      </c>
      <c r="P31" s="113">
        <f>'Table 1 الجدول'!P31/'Table 1 الجدول'!P28*100</f>
        <v>4.8097867707729227</v>
      </c>
      <c r="Q31" s="113">
        <f>'Table 1 الجدول'!Q31/'Table 1 الجدول'!Q28*100</f>
        <v>5.7679896357514329</v>
      </c>
      <c r="R31" s="113">
        <f>'Table 1 الجدول'!R31/'Table 1 الجدول'!R28*100</f>
        <v>5.5787518155392881</v>
      </c>
      <c r="S31" s="113">
        <f>'Table 1 الجدول'!S31/'Table 1 الجدول'!S28*100</f>
        <v>6.4335248369787585</v>
      </c>
      <c r="T31" s="38" t="s">
        <v>46</v>
      </c>
      <c r="U31" s="212"/>
    </row>
    <row r="32" spans="2:21" ht="14.1" customHeight="1" x14ac:dyDescent="0.2">
      <c r="B32" s="212"/>
      <c r="C32" s="132">
        <v>3</v>
      </c>
      <c r="D32" s="37" t="s">
        <v>47</v>
      </c>
      <c r="E32" s="113">
        <f>'Table 1 الجدول'!E32/'Table 1 الجدول'!E28*100</f>
        <v>1.6949218549348111</v>
      </c>
      <c r="F32" s="113">
        <f>'Table 1 الجدول'!F32/'Table 1 الجدول'!F28*100</f>
        <v>1.3377651602636587</v>
      </c>
      <c r="G32" s="113">
        <f>'Table 1 الجدول'!G32/'Table 1 الجدول'!G28*100</f>
        <v>0.7661599861615791</v>
      </c>
      <c r="H32" s="113">
        <f>'Table 1 الجدول'!H32/'Table 1 الجدول'!H28*100</f>
        <v>0.41346325706611675</v>
      </c>
      <c r="I32" s="113">
        <f>'Table 1 الجدول'!I32/'Table 1 الجدول'!I28*100</f>
        <v>0.76232715372096505</v>
      </c>
      <c r="J32" s="113">
        <f>'Table 1 الجدول'!J32/'Table 1 الجدول'!J28*100</f>
        <v>0.44190902339628485</v>
      </c>
      <c r="K32" s="113">
        <f>'Table 1 الجدول'!K32/'Table 1 الجدول'!K28*100</f>
        <v>0.95526169717306519</v>
      </c>
      <c r="L32" s="113">
        <f>'Table 1 الجدول'!L32/'Table 1 الجدول'!L28*100</f>
        <v>0.7282159866954413</v>
      </c>
      <c r="M32" s="113">
        <f>'Table 1 الجدول'!M32/'Table 1 الجدول'!M28*100</f>
        <v>0.51498733601830793</v>
      </c>
      <c r="N32" s="113">
        <f>'Table 1 الجدول'!N32/'Table 1 الجدول'!N28*100</f>
        <v>0.61770534560973445</v>
      </c>
      <c r="O32" s="113">
        <f>'Table 1 الجدول'!O32/'Table 1 الجدول'!O28*100</f>
        <v>0.47342522536297471</v>
      </c>
      <c r="P32" s="113">
        <f>'Table 1 الجدول'!P32/'Table 1 الجدول'!P28*100</f>
        <v>0.77125603124029762</v>
      </c>
      <c r="Q32" s="113">
        <f>'Table 1 الجدول'!Q32/'Table 1 الجدول'!Q28*100</f>
        <v>1.2384479426731543</v>
      </c>
      <c r="R32" s="113">
        <f>'Table 1 الجدول'!R32/'Table 1 الجدول'!R28*100</f>
        <v>0.41870990991190477</v>
      </c>
      <c r="S32" s="113">
        <f>'Table 1 الجدول'!S32/'Table 1 الجدول'!S28*100</f>
        <v>0.71763956172527743</v>
      </c>
      <c r="T32" s="38" t="s">
        <v>48</v>
      </c>
      <c r="U32" s="212"/>
    </row>
    <row r="33" spans="2:23" ht="14.1" customHeight="1" x14ac:dyDescent="0.2">
      <c r="B33" s="212"/>
      <c r="C33" s="132">
        <v>4</v>
      </c>
      <c r="D33" s="37" t="s">
        <v>49</v>
      </c>
      <c r="E33" s="113">
        <f>'Table 1 الجدول'!E33/'Table 1 الجدول'!E28*100</f>
        <v>0.44638450511532313</v>
      </c>
      <c r="F33" s="113">
        <f>'Table 1 الجدول'!F33/'Table 1 الجدول'!F28*100</f>
        <v>0.38327996380960611</v>
      </c>
      <c r="G33" s="113">
        <f>'Table 1 الجدول'!G33/'Table 1 الجدول'!G28*100</f>
        <v>0.67264787585646968</v>
      </c>
      <c r="H33" s="113">
        <f>'Table 1 الجدول'!H33/'Table 1 الجدول'!H28*100</f>
        <v>0.36824848345716688</v>
      </c>
      <c r="I33" s="113">
        <f>'Table 1 الجدول'!I33/'Table 1 الجدول'!I28*100</f>
        <v>18.054430877194701</v>
      </c>
      <c r="J33" s="113">
        <f>'Table 1 الجدول'!J33/'Table 1 الجدول'!J28*100</f>
        <v>0.57036539050150281</v>
      </c>
      <c r="K33" s="113">
        <f>'Table 1 الجدول'!K33/'Table 1 الجدول'!K28*100</f>
        <v>0.33267024064446454</v>
      </c>
      <c r="L33" s="113">
        <f>'Table 1 الجدول'!L33/'Table 1 الجدول'!L28*100</f>
        <v>0.21209089257762603</v>
      </c>
      <c r="M33" s="113">
        <f>'Table 1 الجدول'!M33/'Table 1 الجدول'!M28*100</f>
        <v>0.42567643964592633</v>
      </c>
      <c r="N33" s="113">
        <f>'Table 1 الجدول'!N33/'Table 1 الجدول'!N28*100</f>
        <v>0.38893186026647159</v>
      </c>
      <c r="O33" s="113">
        <f>'Table 1 الجدول'!O33/'Table 1 الجدول'!O28*100</f>
        <v>0.56192137111654772</v>
      </c>
      <c r="P33" s="113">
        <f>'Table 1 الجدول'!P33/'Table 1 الجدول'!P28*100</f>
        <v>0.6353745937961699</v>
      </c>
      <c r="Q33" s="113">
        <f>'Table 1 الجدول'!Q33/'Table 1 الجدول'!Q28*100</f>
        <v>1.0780958628639643</v>
      </c>
      <c r="R33" s="113">
        <f>'Table 1 الجدول'!R33/'Table 1 الجدول'!R28*100</f>
        <v>0.2094707514533663</v>
      </c>
      <c r="S33" s="113">
        <f>'Table 1 الجدول'!S33/'Table 1 الجدول'!S28*100</f>
        <v>0.84214056396114656</v>
      </c>
      <c r="T33" s="38" t="s">
        <v>50</v>
      </c>
      <c r="U33" s="212"/>
    </row>
    <row r="34" spans="2:23" ht="14.1" customHeight="1" x14ac:dyDescent="0.2">
      <c r="B34" s="212"/>
      <c r="C34" s="132">
        <v>5</v>
      </c>
      <c r="D34" s="37" t="s">
        <v>51</v>
      </c>
      <c r="E34" s="113">
        <f>'Table 1 الجدول'!E34/'Table 1 الجدول'!E28*100</f>
        <v>13.28259436867055</v>
      </c>
      <c r="F34" s="113">
        <f>'Table 1 الجدول'!F34/'Table 1 الجدول'!F28*100</f>
        <v>10.420267137113303</v>
      </c>
      <c r="G34" s="113">
        <f>'Table 1 الجدول'!G34/'Table 1 الجدول'!G28*100</f>
        <v>8.9642072226782901</v>
      </c>
      <c r="H34" s="113">
        <f>'Table 1 الجدول'!H34/'Table 1 الجدول'!H28*100</f>
        <v>9.6134250688476683</v>
      </c>
      <c r="I34" s="113">
        <f>'Table 1 الجدول'!I34/'Table 1 الجدول'!I28*100</f>
        <v>6.7603703599861165</v>
      </c>
      <c r="J34" s="113">
        <f>'Table 1 الجدول'!J34/'Table 1 الجدول'!J28*100</f>
        <v>9.4639805809409054</v>
      </c>
      <c r="K34" s="113">
        <f>'Table 1 الجدول'!K34/'Table 1 الجدول'!K28*100</f>
        <v>8.713447599767834</v>
      </c>
      <c r="L34" s="113">
        <f>'Table 1 الجدول'!L34/'Table 1 الجدول'!L28*100</f>
        <v>8.0671109687767562</v>
      </c>
      <c r="M34" s="113">
        <f>'Table 1 الجدول'!M34/'Table 1 الجدول'!M28*100</f>
        <v>10.141229302680125</v>
      </c>
      <c r="N34" s="113">
        <f>'Table 1 الجدول'!N34/'Table 1 الجدول'!N28*100</f>
        <v>9.1767785859156508</v>
      </c>
      <c r="O34" s="113">
        <f>'Table 1 الجدول'!O34/'Table 1 الجدول'!O28*100</f>
        <v>11.291725680375064</v>
      </c>
      <c r="P34" s="113">
        <f>'Table 1 الجدول'!P34/'Table 1 الجدول'!P28*100</f>
        <v>9.9235095807422464</v>
      </c>
      <c r="Q34" s="113">
        <f>'Table 1 الجدول'!Q34/'Table 1 الجدول'!Q28*100</f>
        <v>9.7257375477355712</v>
      </c>
      <c r="R34" s="113">
        <f>'Table 1 الجدول'!R34/'Table 1 الجدول'!R28*100</f>
        <v>8.9990641253624997</v>
      </c>
      <c r="S34" s="113">
        <f>'Table 1 الجدول'!S34/'Table 1 الجدول'!S28*100</f>
        <v>9.4724274077460944</v>
      </c>
      <c r="T34" s="38" t="s">
        <v>52</v>
      </c>
      <c r="U34" s="212"/>
    </row>
    <row r="35" spans="2:23" ht="14.1" customHeight="1" x14ac:dyDescent="0.2">
      <c r="B35" s="212"/>
      <c r="C35" s="132">
        <v>6</v>
      </c>
      <c r="D35" s="37" t="s">
        <v>53</v>
      </c>
      <c r="E35" s="113">
        <f>'Table 1 الجدول'!E35/'Table 1 الجدول'!E28*100</f>
        <v>19.834294689430948</v>
      </c>
      <c r="F35" s="113">
        <f>'Table 1 الجدول'!F35/'Table 1 الجدول'!F28*100</f>
        <v>19.311988574405081</v>
      </c>
      <c r="G35" s="113">
        <f>'Table 1 الجدول'!G35/'Table 1 الجدول'!G28*100</f>
        <v>19.82922249218916</v>
      </c>
      <c r="H35" s="113">
        <f>'Table 1 الجدول'!H35/'Table 1 الجدول'!H28*100</f>
        <v>18.684170712470554</v>
      </c>
      <c r="I35" s="113">
        <f>'Table 1 الجدول'!I35/'Table 1 الجدول'!I28*100</f>
        <v>17.321660355275011</v>
      </c>
      <c r="J35" s="113">
        <f>'Table 1 الجدول'!J35/'Table 1 الجدول'!J28*100</f>
        <v>22.030933905565661</v>
      </c>
      <c r="K35" s="113">
        <f>'Table 1 الجدول'!K35/'Table 1 الجدول'!K28*100</f>
        <v>20.182986711773491</v>
      </c>
      <c r="L35" s="113">
        <f>'Table 1 الجدول'!L35/'Table 1 الجدول'!L28*100</f>
        <v>22.423721888911398</v>
      </c>
      <c r="M35" s="113">
        <f>'Table 1 الجدول'!M35/'Table 1 الجدول'!M28*100</f>
        <v>20.610400805650166</v>
      </c>
      <c r="N35" s="113">
        <f>'Table 1 الجدول'!N35/'Table 1 الجدول'!N28*100</f>
        <v>26.080102505192134</v>
      </c>
      <c r="O35" s="113">
        <f>'Table 1 الجدول'!O35/'Table 1 الجدول'!O28*100</f>
        <v>23.086320072279705</v>
      </c>
      <c r="P35" s="113">
        <f>'Table 1 الجدول'!P35/'Table 1 الجدول'!P28*100</f>
        <v>21.36041871707814</v>
      </c>
      <c r="Q35" s="113">
        <f>'Table 1 الجدول'!Q35/'Table 1 الجدول'!Q28*100</f>
        <v>21.476847235208556</v>
      </c>
      <c r="R35" s="113">
        <f>'Table 1 الجدول'!R35/'Table 1 الجدول'!R28*100</f>
        <v>28.683540665090774</v>
      </c>
      <c r="S35" s="113">
        <f>'Table 1 الجدول'!S35/'Table 1 الجدول'!S28*100</f>
        <v>26.987223091429417</v>
      </c>
      <c r="T35" s="38" t="s">
        <v>54</v>
      </c>
      <c r="U35" s="212"/>
    </row>
    <row r="36" spans="2:23" ht="14.1" customHeight="1" x14ac:dyDescent="0.2">
      <c r="B36" s="212"/>
      <c r="C36" s="132">
        <v>7</v>
      </c>
      <c r="D36" s="37" t="s">
        <v>55</v>
      </c>
      <c r="E36" s="113">
        <f>'Table 1 الجدول'!E36/'Table 1 الجدول'!E28*100</f>
        <v>43.750809066207403</v>
      </c>
      <c r="F36" s="113">
        <f>'Table 1 الجدول'!F36/'Table 1 الجدول'!F28*100</f>
        <v>45.613378884818566</v>
      </c>
      <c r="G36" s="113">
        <f>'Table 1 الجدول'!G36/'Table 1 الجدول'!G28*100</f>
        <v>50.042859318210745</v>
      </c>
      <c r="H36" s="113">
        <f>'Table 1 الجدول'!H36/'Table 1 الجدول'!H28*100</f>
        <v>48.384017602812804</v>
      </c>
      <c r="I36" s="113">
        <f>'Table 1 الجدول'!I36/'Table 1 الجدول'!I28*100</f>
        <v>38.377940379876954</v>
      </c>
      <c r="J36" s="113">
        <f>'Table 1 الجدول'!J36/'Table 1 الجدول'!J28*100</f>
        <v>47.729039836402123</v>
      </c>
      <c r="K36" s="113">
        <f>'Table 1 الجدول'!K36/'Table 1 الجدول'!K28*100</f>
        <v>45.737056796154015</v>
      </c>
      <c r="L36" s="113">
        <f>'Table 1 الجدول'!L36/'Table 1 الجدول'!L28*100</f>
        <v>45.601141909862982</v>
      </c>
      <c r="M36" s="113">
        <f>'Table 1 الجدول'!M36/'Table 1 الجدول'!M28*100</f>
        <v>46.360026810497949</v>
      </c>
      <c r="N36" s="113">
        <f>'Table 1 الجدول'!N36/'Table 1 الجدول'!N28*100</f>
        <v>41.058259946807254</v>
      </c>
      <c r="O36" s="113">
        <f>'Table 1 الجدول'!O36/'Table 1 الجدول'!O28*100</f>
        <v>42.167309173242749</v>
      </c>
      <c r="P36" s="113">
        <f>'Table 1 الجدول'!P36/'Table 1 الجدول'!P28*100</f>
        <v>43.851123969624922</v>
      </c>
      <c r="Q36" s="113">
        <f>'Table 1 الجدول'!Q36/'Table 1 الجدول'!Q28*100</f>
        <v>44.567979711803254</v>
      </c>
      <c r="R36" s="113">
        <f>'Table 1 الجدول'!R36/'Table 1 الجدول'!R28*100</f>
        <v>41.950769077288982</v>
      </c>
      <c r="S36" s="113">
        <f>'Table 1 الجدول'!S36/'Table 1 الجدول'!S28*100</f>
        <v>40.052938475149986</v>
      </c>
      <c r="T36" s="38" t="s">
        <v>56</v>
      </c>
      <c r="U36" s="212"/>
    </row>
    <row r="37" spans="2:23" ht="14.1" customHeight="1" x14ac:dyDescent="0.2">
      <c r="B37" s="212"/>
      <c r="C37" s="132">
        <v>8</v>
      </c>
      <c r="D37" s="37" t="s">
        <v>57</v>
      </c>
      <c r="E37" s="113">
        <f>'Table 1 الجدول'!E37/'Table 1 الجدول'!E28*100</f>
        <v>4.5580216968403073</v>
      </c>
      <c r="F37" s="113">
        <f>'Table 1 الجدول'!F37/'Table 1 الجدول'!F28*100</f>
        <v>5.1926061071719927</v>
      </c>
      <c r="G37" s="113">
        <f>'Table 1 الجدول'!G37/'Table 1 الجدول'!G28*100</f>
        <v>4.3332354878958181</v>
      </c>
      <c r="H37" s="113">
        <f>'Table 1 الجدول'!H37/'Table 1 الجدول'!H28*100</f>
        <v>4.7226328000393512</v>
      </c>
      <c r="I37" s="113">
        <f>'Table 1 الجدول'!I37/'Table 1 الجدول'!I28*100</f>
        <v>4.0483055361204121</v>
      </c>
      <c r="J37" s="113">
        <f>'Table 1 الجدول'!J37/'Table 1 الجدول'!J28*100</f>
        <v>4.856569078291658</v>
      </c>
      <c r="K37" s="113">
        <f>'Table 1 الجدول'!K37/'Table 1 الجدول'!K28*100</f>
        <v>4.8662678188419495</v>
      </c>
      <c r="L37" s="113">
        <f>'Table 1 الجدول'!L37/'Table 1 الجدول'!L28*100</f>
        <v>5.1885112374673037</v>
      </c>
      <c r="M37" s="113">
        <f>'Table 1 الجدول'!M37/'Table 1 الجدول'!M28*100</f>
        <v>4.8205661583407187</v>
      </c>
      <c r="N37" s="113">
        <f>'Table 1 الجدول'!N37/'Table 1 الجدول'!N28*100</f>
        <v>4.9526794023964396</v>
      </c>
      <c r="O37" s="113">
        <f>'Table 1 الجدول'!O37/'Table 1 الجدول'!O28*100</f>
        <v>6.1097571998997919</v>
      </c>
      <c r="P37" s="113">
        <f>'Table 1 الجدول'!P37/'Table 1 الجدول'!P28*100</f>
        <v>5.8118312059343902</v>
      </c>
      <c r="Q37" s="113">
        <f>'Table 1 الجدول'!Q37/'Table 1 الجدول'!Q28*100</f>
        <v>5.3606230640212047</v>
      </c>
      <c r="R37" s="113">
        <f>'Table 1 الجدول'!R37/'Table 1 الجدول'!R28*100</f>
        <v>5.9874927155514124</v>
      </c>
      <c r="S37" s="113">
        <f>'Table 1 الجدول'!S37/'Table 1 الجدول'!S28*100</f>
        <v>5.7667550994322516</v>
      </c>
      <c r="T37" s="38" t="s">
        <v>58</v>
      </c>
      <c r="U37" s="212"/>
    </row>
    <row r="38" spans="2:23" ht="14.1" customHeight="1" x14ac:dyDescent="0.2">
      <c r="B38" s="212"/>
      <c r="C38" s="132">
        <v>9</v>
      </c>
      <c r="D38" s="37" t="s">
        <v>59</v>
      </c>
      <c r="E38" s="113">
        <f>'Table 1 الجدول'!E38/'Table 1 الجدول'!E28*100</f>
        <v>0.59801323613574697</v>
      </c>
      <c r="F38" s="113">
        <f>'Table 1 الجدول'!F38/'Table 1 الجدول'!F28*100</f>
        <v>3.5914076548132639</v>
      </c>
      <c r="G38" s="113">
        <f>'Table 1 الجدول'!G38/'Table 1 الجدول'!G28*100</f>
        <v>0.85965430043728097</v>
      </c>
      <c r="H38" s="113">
        <f>'Table 1 الجدول'!H38/'Table 1 الجدول'!H28*100</f>
        <v>0.71665269207235116</v>
      </c>
      <c r="I38" s="113">
        <f>'Table 1 الجدول'!I38/'Table 1 الجدول'!I28*100</f>
        <v>0.89068960374700668</v>
      </c>
      <c r="J38" s="113">
        <f>'Table 1 الجدول'!J38/'Table 1 الجدول'!J28*100</f>
        <v>0.83657309444334571</v>
      </c>
      <c r="K38" s="113">
        <f>'Table 1 الجدول'!K38/'Table 1 الجدول'!K28*100</f>
        <v>4.8743098721799605</v>
      </c>
      <c r="L38" s="113">
        <f>'Table 1 الجدول'!L38/'Table 1 الجدول'!L28*100</f>
        <v>6.5970203143350146</v>
      </c>
      <c r="M38" s="113">
        <f>'Table 1 الجدول'!M38/'Table 1 الجدول'!M28*100</f>
        <v>5.3719119225458511</v>
      </c>
      <c r="N38" s="113">
        <f>'Table 1 الجدول'!N38/'Table 1 الجدول'!N28*100</f>
        <v>5.6984822435422435</v>
      </c>
      <c r="O38" s="113">
        <f>'Table 1 الجدول'!O38/'Table 1 الجدول'!O28*100</f>
        <v>3.024421136224281</v>
      </c>
      <c r="P38" s="113">
        <f>'Table 1 الجدول'!P38/'Table 1 الجدول'!P28*100</f>
        <v>4.6847104630991181</v>
      </c>
      <c r="Q38" s="113">
        <f>'Table 1 الجدول'!Q38/'Table 1 الجدول'!Q28*100</f>
        <v>3.3381173010531553</v>
      </c>
      <c r="R38" s="113">
        <f>'Table 1 الجدول'!R38/'Table 1 الجدول'!R28*100</f>
        <v>1.4658191326549703</v>
      </c>
      <c r="S38" s="113">
        <f>'Table 1 الجدول'!S38/'Table 1 الجدول'!S28*100</f>
        <v>1.635896787615478</v>
      </c>
      <c r="T38" s="38" t="s">
        <v>60</v>
      </c>
      <c r="U38" s="212"/>
    </row>
    <row r="39" spans="2:23" ht="14.1" customHeight="1" x14ac:dyDescent="0.2">
      <c r="B39" s="209" t="s">
        <v>132</v>
      </c>
      <c r="C39" s="131"/>
      <c r="D39" s="87" t="s">
        <v>61</v>
      </c>
      <c r="E39" s="125">
        <f>'Table 1 الجدول'!E39/'Table 1 الجدول'!E39*100</f>
        <v>100</v>
      </c>
      <c r="F39" s="125">
        <f>'Table 1 الجدول'!F39/'Table 1 الجدول'!F39*100</f>
        <v>100</v>
      </c>
      <c r="G39" s="125">
        <f>'Table 1 الجدول'!G39/'Table 1 الجدول'!G39*100</f>
        <v>100</v>
      </c>
      <c r="H39" s="125">
        <f>'Table 1 الجدول'!H39/'Table 1 الجدول'!H39*100</f>
        <v>100</v>
      </c>
      <c r="I39" s="125">
        <f>'Table 1 الجدول'!I39/'Table 1 الجدول'!I39*100</f>
        <v>100</v>
      </c>
      <c r="J39" s="125">
        <f>'Table 1 الجدول'!J39/'Table 1 الجدول'!J39*100</f>
        <v>100</v>
      </c>
      <c r="K39" s="125">
        <f>'Table 1 الجدول'!K39/'Table 1 الجدول'!K39*100</f>
        <v>100</v>
      </c>
      <c r="L39" s="125">
        <f>'Table 1 الجدول'!L39/'Table 1 الجدول'!L39*100</f>
        <v>100</v>
      </c>
      <c r="M39" s="125">
        <f>'Table 1 الجدول'!M39/'Table 1 الجدول'!M39*100</f>
        <v>100</v>
      </c>
      <c r="N39" s="125">
        <f>'Table 1 الجدول'!N39/'Table 1 الجدول'!N39*100</f>
        <v>100</v>
      </c>
      <c r="O39" s="125">
        <f>'Table 1 الجدول'!O39/'Table 1 الجدول'!O39*100</f>
        <v>100</v>
      </c>
      <c r="P39" s="125">
        <f>'Table 1 الجدول'!P39/'Table 1 الجدول'!P39*100</f>
        <v>100</v>
      </c>
      <c r="Q39" s="125">
        <f>'Table 1 الجدول'!Q39/'Table 1 الجدول'!Q39*100</f>
        <v>100</v>
      </c>
      <c r="R39" s="125">
        <f>'Table 1 الجدول'!R39/'Table 1 الجدول'!R39*100</f>
        <v>100</v>
      </c>
      <c r="S39" s="125">
        <f>'Table 1 الجدول'!S39/'Table 1 الجدول'!S39*100</f>
        <v>100</v>
      </c>
      <c r="T39" s="42" t="s">
        <v>112</v>
      </c>
      <c r="U39" s="209" t="s">
        <v>133</v>
      </c>
    </row>
    <row r="40" spans="2:23" ht="14.1" customHeight="1" x14ac:dyDescent="0.2">
      <c r="B40" s="209"/>
      <c r="C40" s="131">
        <v>0</v>
      </c>
      <c r="D40" s="40" t="s">
        <v>41</v>
      </c>
      <c r="E40" s="124">
        <f>'Table 1 الجدول'!E40/'Table 1 الجدول'!E39*100</f>
        <v>7.7338633029211747</v>
      </c>
      <c r="F40" s="124">
        <f>'Table 1 الجدول'!F40/'Table 1 الجدول'!F39*100</f>
        <v>7.3338984165461714</v>
      </c>
      <c r="G40" s="124">
        <f>'Table 1 الجدول'!G40/'Table 1 الجدول'!G39*100</f>
        <v>8.7928179143415477</v>
      </c>
      <c r="H40" s="124">
        <f>'Table 1 الجدول'!H40/'Table 1 الجدول'!H39*100</f>
        <v>10.796293433611554</v>
      </c>
      <c r="I40" s="124">
        <f>'Table 1 الجدول'!I40/'Table 1 الجدول'!I39*100</f>
        <v>9.1326797961084036</v>
      </c>
      <c r="J40" s="124">
        <f>'Table 1 الجدول'!J40/'Table 1 الجدول'!J39*100</f>
        <v>7.4238866247100628</v>
      </c>
      <c r="K40" s="124">
        <f>'Table 1 الجدول'!K40/'Table 1 الجدول'!K39*100</f>
        <v>6.2009003674665566</v>
      </c>
      <c r="L40" s="124">
        <f>'Table 1 الجدول'!L40/'Table 1 الجدول'!L39*100</f>
        <v>6.4532119896792182</v>
      </c>
      <c r="M40" s="124">
        <f>'Table 1 الجدول'!M40/'Table 1 الجدول'!M39*100</f>
        <v>7.3325705560441952</v>
      </c>
      <c r="N40" s="124">
        <f>'Table 1 الجدول'!N40/'Table 1 الجدول'!N39*100</f>
        <v>6.9699878077122097</v>
      </c>
      <c r="O40" s="124">
        <f>'Table 1 الجدول'!O40/'Table 1 الجدول'!O39*100</f>
        <v>7.3245524220233351</v>
      </c>
      <c r="P40" s="124">
        <f>'Table 1 الجدول'!P40/'Table 1 الجدول'!P39*100</f>
        <v>7.681072167511795</v>
      </c>
      <c r="Q40" s="124">
        <f>'Table 1 الجدول'!Q40/'Table 1 الجدول'!Q39*100</f>
        <v>8.1931549348894048</v>
      </c>
      <c r="R40" s="124">
        <f>'Table 1 الجدول'!R40/'Table 1 الجدول'!R39*100</f>
        <v>6.7885781641281477</v>
      </c>
      <c r="S40" s="124">
        <f>'Table 1 الجدول'!S40/'Table 1 الجدول'!S39*100</f>
        <v>7.5310207260543933</v>
      </c>
      <c r="T40" s="41" t="s">
        <v>42</v>
      </c>
      <c r="U40" s="209"/>
      <c r="W40" s="78"/>
    </row>
    <row r="41" spans="2:23" ht="14.1" customHeight="1" x14ac:dyDescent="0.2">
      <c r="B41" s="209"/>
      <c r="C41" s="131">
        <v>1</v>
      </c>
      <c r="D41" s="40" t="s">
        <v>43</v>
      </c>
      <c r="E41" s="124">
        <f>'Table 1 الجدول'!E41/'Table 1 الجدول'!E39*100</f>
        <v>0.15137048093274741</v>
      </c>
      <c r="F41" s="124">
        <f>'Table 1 الجدول'!F41/'Table 1 الجدول'!F39*100</f>
        <v>0.13793436973824166</v>
      </c>
      <c r="G41" s="124">
        <f>'Table 1 الجدول'!G41/'Table 1 الجدول'!G39*100</f>
        <v>0.1236219082082157</v>
      </c>
      <c r="H41" s="124">
        <f>'Table 1 الجدول'!H41/'Table 1 الجدول'!H39*100</f>
        <v>0.15205848118494833</v>
      </c>
      <c r="I41" s="124">
        <f>'Table 1 الجدول'!I41/'Table 1 الجدول'!I39*100</f>
        <v>0.12268281251901345</v>
      </c>
      <c r="J41" s="124">
        <f>'Table 1 الجدول'!J41/'Table 1 الجدول'!J39*100</f>
        <v>0.16569592906137187</v>
      </c>
      <c r="K41" s="124">
        <f>'Table 1 الجدول'!K41/'Table 1 الجدول'!K39*100</f>
        <v>0.13358275849090395</v>
      </c>
      <c r="L41" s="124">
        <f>'Table 1 الجدول'!L41/'Table 1 الجدول'!L39*100</f>
        <v>0.15288291359936054</v>
      </c>
      <c r="M41" s="124">
        <f>'Table 1 الجدول'!M41/'Table 1 الجدول'!M39*100</f>
        <v>0.17273138938530586</v>
      </c>
      <c r="N41" s="124">
        <f>'Table 1 الجدول'!N41/'Table 1 الجدول'!N39*100</f>
        <v>0.13831129654295848</v>
      </c>
      <c r="O41" s="124">
        <f>'Table 1 الجدول'!O41/'Table 1 الجدول'!O39*100</f>
        <v>0.14188955753521204</v>
      </c>
      <c r="P41" s="124">
        <f>'Table 1 الجدول'!P41/'Table 1 الجدول'!P39*100</f>
        <v>0.14802275312381974</v>
      </c>
      <c r="Q41" s="124">
        <f>'Table 1 الجدول'!Q41/'Table 1 الجدول'!Q39*100</f>
        <v>0.1259555850581357</v>
      </c>
      <c r="R41" s="124">
        <f>'Table 1 الجدول'!R41/'Table 1 الجدول'!R39*100</f>
        <v>0.12083575495527518</v>
      </c>
      <c r="S41" s="124">
        <f>'Table 1 الجدول'!S41/'Table 1 الجدول'!S39*100</f>
        <v>0.12741912109812606</v>
      </c>
      <c r="T41" s="41" t="s">
        <v>44</v>
      </c>
      <c r="U41" s="209"/>
      <c r="W41" s="78"/>
    </row>
    <row r="42" spans="2:23" ht="14.1" customHeight="1" x14ac:dyDescent="0.2">
      <c r="B42" s="209"/>
      <c r="C42" s="131">
        <v>2</v>
      </c>
      <c r="D42" s="40" t="s">
        <v>45</v>
      </c>
      <c r="E42" s="124">
        <f>'Table 1 الجدول'!E42/'Table 1 الجدول'!E39*100</f>
        <v>3.729036516400245</v>
      </c>
      <c r="F42" s="124">
        <f>'Table 1 الجدول'!F42/'Table 1 الجدول'!F39*100</f>
        <v>3.845205409574636</v>
      </c>
      <c r="G42" s="124">
        <f>'Table 1 الجدول'!G42/'Table 1 الجدول'!G39*100</f>
        <v>3.8943314339846795</v>
      </c>
      <c r="H42" s="124">
        <f>'Table 1 الجدول'!H42/'Table 1 الجدول'!H39*100</f>
        <v>2.4561570975660958</v>
      </c>
      <c r="I42" s="124">
        <f>'Table 1 الجدول'!I42/'Table 1 الجدول'!I39*100</f>
        <v>2.7035037438831857</v>
      </c>
      <c r="J42" s="124">
        <f>'Table 1 الجدول'!J42/'Table 1 الجدول'!J39*100</f>
        <v>3.8321744566205651</v>
      </c>
      <c r="K42" s="124">
        <f>'Table 1 الجدول'!K42/'Table 1 الجدول'!K39*100</f>
        <v>3.0326153223552326</v>
      </c>
      <c r="L42" s="124">
        <f>'Table 1 الجدول'!L42/'Table 1 الجدول'!L39*100</f>
        <v>2.6114489494573987</v>
      </c>
      <c r="M42" s="124">
        <f>'Table 1 الجدول'!M42/'Table 1 الجدول'!M39*100</f>
        <v>3.195181600208461</v>
      </c>
      <c r="N42" s="124">
        <f>'Table 1 الجدول'!N42/'Table 1 الجدول'!N39*100</f>
        <v>2.2336449865051233</v>
      </c>
      <c r="O42" s="124">
        <f>'Table 1 الجدول'!O42/'Table 1 الجدول'!O39*100</f>
        <v>2.7545918023580747</v>
      </c>
      <c r="P42" s="124">
        <f>'Table 1 الجدول'!P42/'Table 1 الجدول'!P39*100</f>
        <v>2.1598219155954745</v>
      </c>
      <c r="Q42" s="124">
        <f>'Table 1 الجدول'!Q42/'Table 1 الجدول'!Q39*100</f>
        <v>2.492401180732756</v>
      </c>
      <c r="R42" s="124">
        <f>'Table 1 الجدول'!R42/'Table 1 الجدول'!R39*100</f>
        <v>2.578531814039549</v>
      </c>
      <c r="S42" s="124">
        <f>'Table 1 الجدول'!S42/'Table 1 الجدول'!S39*100</f>
        <v>2.7716341025018409</v>
      </c>
      <c r="T42" s="41" t="s">
        <v>46</v>
      </c>
      <c r="U42" s="209"/>
      <c r="W42" s="78"/>
    </row>
    <row r="43" spans="2:23" ht="14.1" customHeight="1" x14ac:dyDescent="0.2">
      <c r="B43" s="209"/>
      <c r="C43" s="131">
        <v>3</v>
      </c>
      <c r="D43" s="40" t="s">
        <v>47</v>
      </c>
      <c r="E43" s="124">
        <f>'Table 1 الجدول'!E43/'Table 1 الجدول'!E39*100</f>
        <v>1.1086188291550578</v>
      </c>
      <c r="F43" s="124">
        <f>'Table 1 الجدول'!F43/'Table 1 الجدول'!F39*100</f>
        <v>0.90038813140190344</v>
      </c>
      <c r="G43" s="124">
        <f>'Table 1 الجدول'!G43/'Table 1 الجدول'!G39*100</f>
        <v>0.633567900823227</v>
      </c>
      <c r="H43" s="124">
        <f>'Table 1 الجدول'!H43/'Table 1 الجدول'!H39*100</f>
        <v>0.4349367061563516</v>
      </c>
      <c r="I43" s="124">
        <f>'Table 1 الجدول'!I43/'Table 1 الجدول'!I39*100</f>
        <v>0.58795991180962359</v>
      </c>
      <c r="J43" s="124">
        <f>'Table 1 الجدول'!J43/'Table 1 الجدول'!J39*100</f>
        <v>0.48325228496493383</v>
      </c>
      <c r="K43" s="124">
        <f>'Table 1 الجدول'!K43/'Table 1 الجدول'!K39*100</f>
        <v>0.62667715936418955</v>
      </c>
      <c r="L43" s="124">
        <f>'Table 1 الجدول'!L43/'Table 1 الجدول'!L39*100</f>
        <v>0.61331306759628923</v>
      </c>
      <c r="M43" s="124">
        <f>'Table 1 الجدول'!M43/'Table 1 الجدول'!M39*100</f>
        <v>0.5749968760398706</v>
      </c>
      <c r="N43" s="124">
        <f>'Table 1 الجدول'!N43/'Table 1 الجدول'!N39*100</f>
        <v>0.56315141189686779</v>
      </c>
      <c r="O43" s="124">
        <f>'Table 1 الجدول'!O43/'Table 1 الجدول'!O39*100</f>
        <v>0.50769752538239854</v>
      </c>
      <c r="P43" s="124">
        <f>'Table 1 الجدول'!P43/'Table 1 الجدول'!P39*100</f>
        <v>0.61578811139874912</v>
      </c>
      <c r="Q43" s="124">
        <f>'Table 1 الجدول'!Q43/'Table 1 الجدول'!Q39*100</f>
        <v>0.81217181336902067</v>
      </c>
      <c r="R43" s="124">
        <f>'Table 1 الجدول'!R43/'Table 1 الجدول'!R39*100</f>
        <v>0.37218813329757294</v>
      </c>
      <c r="S43" s="124">
        <f>'Table 1 الجدول'!S43/'Table 1 الجدول'!S39*100</f>
        <v>0.54100710522633344</v>
      </c>
      <c r="T43" s="41" t="s">
        <v>48</v>
      </c>
      <c r="U43" s="209"/>
      <c r="W43" s="78"/>
    </row>
    <row r="44" spans="2:23" ht="14.1" customHeight="1" x14ac:dyDescent="0.2">
      <c r="B44" s="209"/>
      <c r="C44" s="131">
        <v>4</v>
      </c>
      <c r="D44" s="40" t="s">
        <v>49</v>
      </c>
      <c r="E44" s="124">
        <f>'Table 1 الجدول'!E44/'Table 1 الجدول'!E39*100</f>
        <v>0.41365698386238486</v>
      </c>
      <c r="F44" s="124">
        <f>'Table 1 الجدول'!F44/'Table 1 الجدول'!F39*100</f>
        <v>0.37956429783585988</v>
      </c>
      <c r="G44" s="124">
        <f>'Table 1 الجدول'!G44/'Table 1 الجدول'!G39*100</f>
        <v>0.5415308102884191</v>
      </c>
      <c r="H44" s="124">
        <f>'Table 1 الجدول'!H44/'Table 1 الجدول'!H39*100</f>
        <v>0.36279745610330216</v>
      </c>
      <c r="I44" s="124">
        <f>'Table 1 الجدول'!I44/'Table 1 الجدول'!I39*100</f>
        <v>10.061739026756371</v>
      </c>
      <c r="J44" s="124">
        <f>'Table 1 الجدول'!J44/'Table 1 الجدول'!J39*100</f>
        <v>0.45622156072663061</v>
      </c>
      <c r="K44" s="124">
        <f>'Table 1 الجدول'!K44/'Table 1 الجدول'!K39*100</f>
        <v>0.25669934918164633</v>
      </c>
      <c r="L44" s="124">
        <f>'Table 1 الجدول'!L44/'Table 1 الجدول'!L39*100</f>
        <v>0.23129403653670214</v>
      </c>
      <c r="M44" s="124">
        <f>'Table 1 الجدول'!M44/'Table 1 الجدول'!M39*100</f>
        <v>0.35289908262440123</v>
      </c>
      <c r="N44" s="124">
        <f>'Table 1 الجدول'!N44/'Table 1 الجدول'!N39*100</f>
        <v>0.33035951841650518</v>
      </c>
      <c r="O44" s="124">
        <f>'Table 1 الجدول'!O44/'Table 1 الجدول'!O39*100</f>
        <v>0.3583228946299204</v>
      </c>
      <c r="P44" s="124">
        <f>'Table 1 الجدول'!P44/'Table 1 الجدول'!P39*100</f>
        <v>0.4162508373155297</v>
      </c>
      <c r="Q44" s="124">
        <f>'Table 1 الجدول'!Q44/'Table 1 الجدول'!Q39*100</f>
        <v>0.56229632429156828</v>
      </c>
      <c r="R44" s="124">
        <f>'Table 1 الجدول'!R44/'Table 1 الجدول'!R39*100</f>
        <v>0.2406438745542947</v>
      </c>
      <c r="S44" s="124">
        <f>'Table 1 الجدول'!S44/'Table 1 الجدول'!S39*100</f>
        <v>0.50334456523143412</v>
      </c>
      <c r="T44" s="41" t="s">
        <v>50</v>
      </c>
      <c r="U44" s="209"/>
      <c r="W44" s="78"/>
    </row>
    <row r="45" spans="2:23" ht="14.1" customHeight="1" x14ac:dyDescent="0.2">
      <c r="B45" s="209"/>
      <c r="C45" s="131">
        <v>5</v>
      </c>
      <c r="D45" s="40" t="s">
        <v>51</v>
      </c>
      <c r="E45" s="124">
        <f>'Table 1 الجدول'!E45/'Table 1 الجدول'!E39*100</f>
        <v>15.521964713169101</v>
      </c>
      <c r="F45" s="124">
        <f>'Table 1 الجدول'!F45/'Table 1 الجدول'!F39*100</f>
        <v>12.387530970120718</v>
      </c>
      <c r="G45" s="124">
        <f>'Table 1 الجدول'!G45/'Table 1 الجدول'!G39*100</f>
        <v>12.346010371197668</v>
      </c>
      <c r="H45" s="124">
        <f>'Table 1 الجدول'!H45/'Table 1 الجدول'!H39*100</f>
        <v>12.455557771545884</v>
      </c>
      <c r="I45" s="124">
        <f>'Table 1 الجدول'!I45/'Table 1 الجدول'!I39*100</f>
        <v>10.075558826341018</v>
      </c>
      <c r="J45" s="124">
        <f>'Table 1 الجدول'!J45/'Table 1 الجدول'!J39*100</f>
        <v>10.731186208272222</v>
      </c>
      <c r="K45" s="124">
        <f>'Table 1 الجدول'!K45/'Table 1 الجدول'!K39*100</f>
        <v>9.8226884414195954</v>
      </c>
      <c r="L45" s="124">
        <f>'Table 1 الجدول'!L45/'Table 1 الجدول'!L39*100</f>
        <v>10.020620571308363</v>
      </c>
      <c r="M45" s="124">
        <f>'Table 1 الجدول'!M45/'Table 1 الجدول'!M39*100</f>
        <v>11.315941203313066</v>
      </c>
      <c r="N45" s="124">
        <f>'Table 1 الجدول'!N45/'Table 1 الجدول'!N39*100</f>
        <v>10.198967221105161</v>
      </c>
      <c r="O45" s="124">
        <f>'Table 1 الجدول'!O45/'Table 1 الجدول'!O39*100</f>
        <v>10.848871076919709</v>
      </c>
      <c r="P45" s="124">
        <f>'Table 1 الجدول'!P45/'Table 1 الجدول'!P39*100</f>
        <v>10.923456221194545</v>
      </c>
      <c r="Q45" s="124">
        <f>'Table 1 الجدول'!Q45/'Table 1 الجدول'!Q39*100</f>
        <v>9.7293617123104585</v>
      </c>
      <c r="R45" s="124">
        <f>'Table 1 الجدول'!R45/'Table 1 الجدول'!R39*100</f>
        <v>11.509309106565908</v>
      </c>
      <c r="S45" s="124">
        <f>'Table 1 الجدول'!S45/'Table 1 الجدول'!S39*100</f>
        <v>11.20397537060733</v>
      </c>
      <c r="T45" s="41" t="s">
        <v>52</v>
      </c>
      <c r="U45" s="209"/>
      <c r="W45" s="78"/>
    </row>
    <row r="46" spans="2:23" ht="14.1" customHeight="1" x14ac:dyDescent="0.2">
      <c r="B46" s="209"/>
      <c r="C46" s="131">
        <v>6</v>
      </c>
      <c r="D46" s="40" t="s">
        <v>53</v>
      </c>
      <c r="E46" s="124">
        <f>'Table 1 الجدول'!E46/'Table 1 الجدول'!E39*100</f>
        <v>22.127428269008071</v>
      </c>
      <c r="F46" s="124">
        <f>'Table 1 الجدول'!F46/'Table 1 الجدول'!F39*100</f>
        <v>22.34547174121202</v>
      </c>
      <c r="G46" s="124">
        <f>'Table 1 الجدول'!G46/'Table 1 الجدول'!G39*100</f>
        <v>21.422325576356389</v>
      </c>
      <c r="H46" s="124">
        <f>'Table 1 الجدول'!H46/'Table 1 الجدول'!H39*100</f>
        <v>18.421216956932184</v>
      </c>
      <c r="I46" s="124">
        <f>'Table 1 الجدول'!I46/'Table 1 الجدول'!I39*100</f>
        <v>18.948845364736062</v>
      </c>
      <c r="J46" s="124">
        <f>'Table 1 الجدول'!J46/'Table 1 الجدول'!J39*100</f>
        <v>21.73011018325537</v>
      </c>
      <c r="K46" s="124">
        <f>'Table 1 الجدول'!K46/'Table 1 الجدول'!K39*100</f>
        <v>19.423673683467609</v>
      </c>
      <c r="L46" s="124">
        <f>'Table 1 الجدول'!L46/'Table 1 الجدول'!L39*100</f>
        <v>20.286883178155268</v>
      </c>
      <c r="M46" s="124">
        <f>'Table 1 الجدول'!M46/'Table 1 الجدول'!M39*100</f>
        <v>21.638915300101562</v>
      </c>
      <c r="N46" s="124">
        <f>'Table 1 الجدول'!N46/'Table 1 الجدول'!N39*100</f>
        <v>24.600933096706751</v>
      </c>
      <c r="O46" s="124">
        <f>'Table 1 الجدول'!O46/'Table 1 الجدول'!O39*100</f>
        <v>19.430718172946833</v>
      </c>
      <c r="P46" s="124">
        <f>'Table 1 الجدول'!P46/'Table 1 الجدول'!P39*100</f>
        <v>20.964361049469876</v>
      </c>
      <c r="Q46" s="124">
        <f>'Table 1 الجدول'!Q46/'Table 1 الجدول'!Q39*100</f>
        <v>20.901344228212615</v>
      </c>
      <c r="R46" s="124">
        <f>'Table 1 الجدول'!R46/'Table 1 الجدول'!R39*100</f>
        <v>21.533107679147896</v>
      </c>
      <c r="S46" s="124">
        <f>'Table 1 الجدول'!S46/'Table 1 الجدول'!S39*100</f>
        <v>19.368970918196425</v>
      </c>
      <c r="T46" s="41" t="s">
        <v>54</v>
      </c>
      <c r="U46" s="209"/>
      <c r="W46" s="78"/>
    </row>
    <row r="47" spans="2:23" ht="14.1" customHeight="1" x14ac:dyDescent="0.2">
      <c r="B47" s="209"/>
      <c r="C47" s="131">
        <v>7</v>
      </c>
      <c r="D47" s="40" t="s">
        <v>55</v>
      </c>
      <c r="E47" s="124">
        <f>'Table 1 الجدول'!E47/'Table 1 الجدول'!E39*100</f>
        <v>29.586598469763352</v>
      </c>
      <c r="F47" s="124">
        <f>'Table 1 الجدول'!F47/'Table 1 الجدول'!F39*100</f>
        <v>31.163533567175755</v>
      </c>
      <c r="G47" s="124">
        <f>'Table 1 الجدول'!G47/'Table 1 الجدول'!G39*100</f>
        <v>37.145812301294981</v>
      </c>
      <c r="H47" s="124">
        <f>'Table 1 الجدول'!H47/'Table 1 الجدول'!H39*100</f>
        <v>34.164790754737759</v>
      </c>
      <c r="I47" s="124">
        <f>'Table 1 الجدول'!I47/'Table 1 الجدول'!I39*100</f>
        <v>29.058271500346887</v>
      </c>
      <c r="J47" s="124">
        <f>'Table 1 الجدول'!J47/'Table 1 الجدول'!J39*100</f>
        <v>32.943146553775051</v>
      </c>
      <c r="K47" s="124">
        <f>'Table 1 الجدول'!K47/'Table 1 الجدول'!K39*100</f>
        <v>27.635877685790106</v>
      </c>
      <c r="L47" s="124">
        <f>'Table 1 الجدول'!L47/'Table 1 الجدول'!L39*100</f>
        <v>29.928726897600299</v>
      </c>
      <c r="M47" s="124">
        <f>'Table 1 الجدول'!M47/'Table 1 الجدول'!M39*100</f>
        <v>31.020559911164781</v>
      </c>
      <c r="N47" s="124">
        <f>'Table 1 الجدول'!N47/'Table 1 الجدول'!N39*100</f>
        <v>27.247883349929118</v>
      </c>
      <c r="O47" s="124">
        <f>'Table 1 الجدول'!O47/'Table 1 الجدول'!O39*100</f>
        <v>30.647484508588196</v>
      </c>
      <c r="P47" s="124">
        <f>'Table 1 الجدول'!P47/'Table 1 الجدول'!P39*100</f>
        <v>29.948499915771915</v>
      </c>
      <c r="Q47" s="124">
        <f>'Table 1 الجدول'!Q47/'Table 1 الجدول'!Q39*100</f>
        <v>28.901440182998694</v>
      </c>
      <c r="R47" s="124">
        <f>'Table 1 الجدول'!R47/'Table 1 الجدول'!R39*100</f>
        <v>27.653295204939361</v>
      </c>
      <c r="S47" s="124">
        <f>'Table 1 الجدول'!S47/'Table 1 الجدول'!S39*100</f>
        <v>24.664310524085344</v>
      </c>
      <c r="T47" s="41" t="s">
        <v>56</v>
      </c>
      <c r="U47" s="209"/>
      <c r="W47" s="78"/>
    </row>
    <row r="48" spans="2:23" ht="14.1" customHeight="1" x14ac:dyDescent="0.2">
      <c r="B48" s="209"/>
      <c r="C48" s="131">
        <v>8</v>
      </c>
      <c r="D48" s="40" t="s">
        <v>57</v>
      </c>
      <c r="E48" s="124">
        <f>'Table 1 الجدول'!E48/'Table 1 الجدول'!E39*100</f>
        <v>5.6939267734400767</v>
      </c>
      <c r="F48" s="124">
        <f>'Table 1 الجدول'!F48/'Table 1 الجدول'!F39*100</f>
        <v>7.9879259233492119</v>
      </c>
      <c r="G48" s="124">
        <f>'Table 1 الجدول'!G48/'Table 1 الجدول'!G39*100</f>
        <v>8.0465073287424076</v>
      </c>
      <c r="H48" s="124">
        <f>'Table 1 الجدول'!H48/'Table 1 الجدول'!H39*100</f>
        <v>7.3223336089506459</v>
      </c>
      <c r="I48" s="124">
        <f>'Table 1 الجدول'!I48/'Table 1 الجدول'!I39*100</f>
        <v>6.7151547052807414</v>
      </c>
      <c r="J48" s="124">
        <f>'Table 1 الجدول'!J48/'Table 1 الجدول'!J39*100</f>
        <v>6.1424132838937906</v>
      </c>
      <c r="K48" s="124">
        <f>'Table 1 الجدول'!K48/'Table 1 الجدول'!K39*100</f>
        <v>5.7692824761665866</v>
      </c>
      <c r="L48" s="124">
        <f>'Table 1 الجدول'!L48/'Table 1 الجدول'!L39*100</f>
        <v>6.6899118091091436</v>
      </c>
      <c r="M48" s="124">
        <f>'Table 1 الجدول'!M48/'Table 1 الجدول'!M39*100</f>
        <v>6.4230483356862873</v>
      </c>
      <c r="N48" s="124">
        <f>'Table 1 الجدول'!N48/'Table 1 الجدول'!N39*100</f>
        <v>6.1322312811337358</v>
      </c>
      <c r="O48" s="124">
        <f>'Table 1 الجدول'!O48/'Table 1 الجدول'!O39*100</f>
        <v>6.6691364270419067</v>
      </c>
      <c r="P48" s="124">
        <f>'Table 1 الجدول'!P48/'Table 1 الجدول'!P39*100</f>
        <v>7.240482008673486</v>
      </c>
      <c r="Q48" s="124">
        <f>'Table 1 الجدول'!Q48/'Table 1 الجدول'!Q39*100</f>
        <v>15.340437644815571</v>
      </c>
      <c r="R48" s="124">
        <f>'Table 1 الجدول'!R48/'Table 1 الجدول'!R39*100</f>
        <v>7.3469745360861403</v>
      </c>
      <c r="S48" s="124">
        <f>'Table 1 الجدول'!S48/'Table 1 الجدول'!S39*100</f>
        <v>7.0499467115866983</v>
      </c>
      <c r="T48" s="41" t="s">
        <v>58</v>
      </c>
      <c r="U48" s="209"/>
      <c r="W48" s="78"/>
    </row>
    <row r="49" spans="2:23" ht="14.1" customHeight="1" x14ac:dyDescent="0.2">
      <c r="B49" s="209"/>
      <c r="C49" s="131">
        <v>9</v>
      </c>
      <c r="D49" s="40" t="s">
        <v>59</v>
      </c>
      <c r="E49" s="124">
        <f>'Table 1 الجدول'!E49/'Table 1 الجدول'!E39*100</f>
        <v>13.933535661347785</v>
      </c>
      <c r="F49" s="124">
        <f>'Table 1 الجدول'!F49/'Table 1 الجدول'!F39*100</f>
        <v>13.518547173045484</v>
      </c>
      <c r="G49" s="124">
        <f>'Table 1 الجدول'!G49/'Table 1 الجدول'!G39*100</f>
        <v>7.0534744547624815</v>
      </c>
      <c r="H49" s="124">
        <f>'Table 1 الجدول'!H49/'Table 1 الجدول'!H39*100</f>
        <v>13.43385773321128</v>
      </c>
      <c r="I49" s="124">
        <f>'Table 1 الجدول'!I49/'Table 1 الجدول'!I39*100</f>
        <v>12.593604312218693</v>
      </c>
      <c r="J49" s="124">
        <f>'Table 1 الجدول'!J49/'Table 1 الجدول'!J39*100</f>
        <v>16.091912914719995</v>
      </c>
      <c r="K49" s="124">
        <f>'Table 1 الجدول'!K49/'Table 1 الجدول'!K39*100</f>
        <v>27.098002756297575</v>
      </c>
      <c r="L49" s="124">
        <f>'Table 1 الجدول'!L49/'Table 1 الجدول'!L39*100</f>
        <v>23.011706586957956</v>
      </c>
      <c r="M49" s="124">
        <f>'Table 1 الجدول'!M49/'Table 1 الجدول'!M39*100</f>
        <v>17.973155745432056</v>
      </c>
      <c r="N49" s="124">
        <f>'Table 1 الجدول'!N49/'Table 1 الجدول'!N39*100</f>
        <v>21.584530030051567</v>
      </c>
      <c r="O49" s="124">
        <f>'Table 1 الجدول'!O49/'Table 1 الجدول'!O39*100</f>
        <v>21.31673561257443</v>
      </c>
      <c r="P49" s="124">
        <f>'Table 1 الجدول'!P49/'Table 1 الجدول'!P39*100</f>
        <v>19.902245019944811</v>
      </c>
      <c r="Q49" s="124">
        <f>'Table 1 الجدول'!Q49/'Table 1 الجدول'!Q39*100</f>
        <v>12.941436393321782</v>
      </c>
      <c r="R49" s="124">
        <f>'Table 1 الجدول'!R49/'Table 1 الجدول'!R39*100</f>
        <v>21.85653573228587</v>
      </c>
      <c r="S49" s="124">
        <f>'Table 1 الجدول'!S49/'Table 1 الجدول'!S39*100</f>
        <v>26.238370855412086</v>
      </c>
      <c r="T49" s="41" t="s">
        <v>60</v>
      </c>
      <c r="U49" s="209"/>
      <c r="W49" s="78"/>
    </row>
    <row r="50" spans="2:23" x14ac:dyDescent="0.2">
      <c r="D50" s="43"/>
      <c r="E50" s="43"/>
      <c r="F50" s="43"/>
      <c r="G50" s="43"/>
      <c r="H50" s="43"/>
      <c r="I50" s="43"/>
      <c r="J50" s="43"/>
      <c r="K50" s="43"/>
      <c r="L50" s="43"/>
      <c r="M50" s="43"/>
      <c r="N50" s="43"/>
      <c r="O50" s="43"/>
      <c r="P50" s="43"/>
      <c r="Q50" s="43"/>
      <c r="R50" s="43"/>
      <c r="S50" s="43"/>
      <c r="T50" s="44"/>
    </row>
    <row r="51" spans="2:23" x14ac:dyDescent="0.2">
      <c r="B51" s="14" t="s">
        <v>39</v>
      </c>
      <c r="G51" s="98"/>
      <c r="H51" s="98"/>
      <c r="I51" s="98"/>
      <c r="J51" s="98"/>
      <c r="K51" s="98"/>
      <c r="L51" s="98"/>
      <c r="M51" s="98"/>
      <c r="N51" s="98"/>
      <c r="O51" s="98"/>
      <c r="P51" s="98"/>
      <c r="Q51" s="98"/>
      <c r="R51" s="98"/>
      <c r="S51" s="98"/>
      <c r="U51" s="15" t="s">
        <v>40</v>
      </c>
    </row>
    <row r="52" spans="2:23" x14ac:dyDescent="0.2">
      <c r="B52" s="14" t="s">
        <v>224</v>
      </c>
      <c r="G52" s="77"/>
      <c r="H52" s="77"/>
      <c r="I52" s="77"/>
      <c r="J52" s="165"/>
      <c r="K52" s="77"/>
      <c r="L52" s="77"/>
      <c r="M52" s="77"/>
      <c r="N52" s="77"/>
      <c r="O52" s="77"/>
      <c r="P52" s="77"/>
      <c r="Q52" s="77"/>
      <c r="R52" s="77"/>
      <c r="S52" s="77"/>
      <c r="T52" s="77"/>
      <c r="U52" s="15" t="s">
        <v>219</v>
      </c>
    </row>
    <row r="53" spans="2:23" ht="15" customHeight="1" x14ac:dyDescent="0.2">
      <c r="B53" s="14" t="s">
        <v>225</v>
      </c>
      <c r="G53" s="77"/>
      <c r="H53" s="77"/>
      <c r="I53" s="77"/>
      <c r="K53" s="77"/>
      <c r="L53" s="77"/>
      <c r="M53" s="77"/>
      <c r="N53" s="77"/>
      <c r="O53" s="77"/>
      <c r="U53" s="15" t="s">
        <v>220</v>
      </c>
      <c r="V53" s="15"/>
    </row>
    <row r="54" spans="2:23" x14ac:dyDescent="0.2">
      <c r="S54" s="136"/>
      <c r="T54" s="213"/>
      <c r="U54" s="213"/>
      <c r="V54" s="163"/>
    </row>
    <row r="55" spans="2:23" ht="15" x14ac:dyDescent="0.25">
      <c r="B55" s="170" t="s">
        <v>184</v>
      </c>
      <c r="E55" s="136"/>
      <c r="F55" s="136"/>
      <c r="G55" s="136"/>
      <c r="H55" s="136"/>
      <c r="I55" s="136"/>
      <c r="J55" s="136"/>
      <c r="K55" s="136"/>
      <c r="L55" s="136"/>
      <c r="M55" s="136"/>
      <c r="N55" s="136"/>
      <c r="O55" s="136"/>
      <c r="P55" s="136"/>
      <c r="Q55" s="136"/>
      <c r="R55" s="136"/>
      <c r="U55" s="171" t="s">
        <v>186</v>
      </c>
    </row>
    <row r="56" spans="2:23" ht="15" x14ac:dyDescent="0.25">
      <c r="B56"/>
      <c r="E56" s="136"/>
      <c r="F56" s="136"/>
      <c r="G56" s="136"/>
      <c r="H56" s="136"/>
      <c r="I56" s="136"/>
      <c r="J56" s="136"/>
      <c r="K56" s="136"/>
      <c r="L56" s="136"/>
      <c r="M56" s="136"/>
      <c r="N56" s="136"/>
      <c r="O56" s="136"/>
      <c r="P56" s="136"/>
      <c r="Q56" s="136"/>
      <c r="R56" s="136"/>
      <c r="S56" s="136"/>
      <c r="U56"/>
    </row>
    <row r="57" spans="2:23" ht="15" x14ac:dyDescent="0.25">
      <c r="B57" s="170" t="s">
        <v>185</v>
      </c>
      <c r="E57" s="136"/>
      <c r="F57" s="136"/>
      <c r="G57" s="136"/>
      <c r="H57" s="136"/>
      <c r="I57" s="136"/>
      <c r="J57" s="136"/>
      <c r="K57" s="136"/>
      <c r="L57" s="136"/>
      <c r="M57" s="136"/>
      <c r="N57" s="136"/>
      <c r="O57" s="136"/>
      <c r="P57" s="136"/>
      <c r="Q57" s="136"/>
      <c r="R57" s="136"/>
      <c r="S57" s="136"/>
      <c r="U57" s="170" t="s">
        <v>187</v>
      </c>
    </row>
  </sheetData>
  <mergeCells count="19">
    <mergeCell ref="U4:U5"/>
    <mergeCell ref="B2:L2"/>
    <mergeCell ref="M2:U2"/>
    <mergeCell ref="B39:B49"/>
    <mergeCell ref="B28:B38"/>
    <mergeCell ref="B17:B27"/>
    <mergeCell ref="B6:B16"/>
    <mergeCell ref="T4:T5"/>
    <mergeCell ref="G4:Q4"/>
    <mergeCell ref="C4:C5"/>
    <mergeCell ref="E4:E5"/>
    <mergeCell ref="F4:F5"/>
    <mergeCell ref="B4:B5"/>
    <mergeCell ref="D4:D5"/>
    <mergeCell ref="T54:U54"/>
    <mergeCell ref="U6:U16"/>
    <mergeCell ref="U17:U27"/>
    <mergeCell ref="U28:U38"/>
    <mergeCell ref="U39:U49"/>
  </mergeCells>
  <hyperlinks>
    <hyperlink ref="B55" location="'Index الفهرس'!A1" display="Return to Main Page" xr:uid="{4ADF727D-F932-4EFD-BA2A-F86657E56915}"/>
    <hyperlink ref="B57" location="'Enquiries الاستفسارات '!A1" display="Contact us for media support and coordination." xr:uid="{BA6F5093-878D-4A5F-876D-18F535C65471}"/>
    <hyperlink ref="U55" location="'Index الفهرس'!A1" display="العودة إلى الصفحة الرئيسية " xr:uid="{4E2B313A-FD43-4E6E-807B-3D9515953674}"/>
    <hyperlink ref="U57" location="'Enquiries الاستفسارات '!A1" display="للنشر الإعلامي يُرجى التواصل معنا للدعم والتنسيق." xr:uid="{ADBCB6A3-47AD-4B37-8354-B51C06D8C015}"/>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2168D-73D7-4252-86F7-9445F0A26587}">
  <sheetPr codeName="Sheet4"/>
  <dimension ref="B2:Z70"/>
  <sheetViews>
    <sheetView showGridLines="0" topLeftCell="H1" zoomScale="115" zoomScaleNormal="115" workbookViewId="0">
      <selection activeCell="T10" sqref="T10"/>
    </sheetView>
  </sheetViews>
  <sheetFormatPr defaultRowHeight="15" x14ac:dyDescent="0.25"/>
  <cols>
    <col min="1" max="1" width="4.42578125" customWidth="1"/>
    <col min="2" max="2" width="13.5703125" customWidth="1"/>
    <col min="3" max="3" width="7" bestFit="1" customWidth="1"/>
    <col min="4" max="4" width="54.5703125" customWidth="1"/>
    <col min="5" max="5" width="12.7109375" customWidth="1"/>
    <col min="6" max="6" width="12.140625" customWidth="1"/>
    <col min="7" max="7" width="11" bestFit="1" customWidth="1"/>
    <col min="8" max="8" width="11.28515625" bestFit="1" customWidth="1"/>
    <col min="9" max="9" width="10.5703125" bestFit="1" customWidth="1"/>
    <col min="10" max="10" width="9.85546875" bestFit="1" customWidth="1"/>
    <col min="11" max="11" width="11" bestFit="1" customWidth="1"/>
    <col min="12" max="13" width="10.5703125" bestFit="1" customWidth="1"/>
    <col min="14" max="14" width="10.85546875" customWidth="1"/>
    <col min="15" max="15" width="10.5703125" bestFit="1" customWidth="1"/>
    <col min="16" max="16" width="10.140625" bestFit="1" customWidth="1"/>
    <col min="17" max="17" width="11" bestFit="1" customWidth="1"/>
    <col min="18" max="18" width="11.28515625" bestFit="1" customWidth="1"/>
    <col min="19" max="19" width="10.5703125" bestFit="1" customWidth="1"/>
    <col min="20" max="20" width="29.140625" bestFit="1" customWidth="1"/>
    <col min="21" max="21" width="13.5703125" customWidth="1"/>
    <col min="23" max="23" width="15.42578125" bestFit="1" customWidth="1"/>
    <col min="24" max="24" width="11.42578125" bestFit="1" customWidth="1"/>
  </cols>
  <sheetData>
    <row r="2" spans="2:26" ht="15.75" x14ac:dyDescent="0.25">
      <c r="B2" s="153" t="s">
        <v>157</v>
      </c>
      <c r="C2" s="17"/>
      <c r="K2" s="220" t="s">
        <v>158</v>
      </c>
      <c r="L2" s="220"/>
      <c r="M2" s="220"/>
      <c r="N2" s="220"/>
      <c r="O2" s="220"/>
      <c r="P2" s="220"/>
      <c r="Q2" s="220"/>
      <c r="R2" s="220"/>
      <c r="S2" s="220"/>
      <c r="T2" s="220"/>
      <c r="U2" s="220"/>
      <c r="V2" s="115"/>
      <c r="W2" s="115"/>
      <c r="X2" s="115"/>
      <c r="Y2" s="115"/>
      <c r="Z2" s="115"/>
    </row>
    <row r="3" spans="2:26" x14ac:dyDescent="0.25">
      <c r="B3" s="158" t="s">
        <v>37</v>
      </c>
      <c r="C3" s="13"/>
      <c r="U3" s="157" t="s">
        <v>38</v>
      </c>
    </row>
    <row r="4" spans="2:26" ht="23.1" customHeight="1" x14ac:dyDescent="0.25">
      <c r="B4" s="203" t="s">
        <v>130</v>
      </c>
      <c r="C4" s="203" t="s">
        <v>146</v>
      </c>
      <c r="D4" s="211" t="s">
        <v>17</v>
      </c>
      <c r="E4" s="205">
        <v>2022</v>
      </c>
      <c r="F4" s="205">
        <v>2023</v>
      </c>
      <c r="G4" s="207">
        <v>2024</v>
      </c>
      <c r="H4" s="207"/>
      <c r="I4" s="207"/>
      <c r="J4" s="207"/>
      <c r="K4" s="207"/>
      <c r="L4" s="207"/>
      <c r="M4" s="207"/>
      <c r="N4" s="207"/>
      <c r="O4" s="207"/>
      <c r="P4" s="207"/>
      <c r="Q4" s="207"/>
      <c r="R4" s="188"/>
      <c r="S4" s="188">
        <v>2025</v>
      </c>
      <c r="T4" s="204" t="s">
        <v>16</v>
      </c>
      <c r="U4" s="203" t="s">
        <v>138</v>
      </c>
    </row>
    <row r="5" spans="2:26" ht="29.45" customHeight="1" x14ac:dyDescent="0.25">
      <c r="B5" s="217"/>
      <c r="C5" s="203"/>
      <c r="D5" s="211"/>
      <c r="E5" s="205"/>
      <c r="F5" s="205"/>
      <c r="G5" s="60" t="s">
        <v>98</v>
      </c>
      <c r="H5" s="60" t="s">
        <v>99</v>
      </c>
      <c r="I5" s="60" t="s">
        <v>96</v>
      </c>
      <c r="J5" s="60" t="s">
        <v>97</v>
      </c>
      <c r="K5" s="60" t="s">
        <v>100</v>
      </c>
      <c r="L5" s="60" t="s">
        <v>101</v>
      </c>
      <c r="M5" s="60" t="s">
        <v>102</v>
      </c>
      <c r="N5" s="60" t="s">
        <v>103</v>
      </c>
      <c r="O5" s="60" t="s">
        <v>104</v>
      </c>
      <c r="P5" s="60" t="s">
        <v>105</v>
      </c>
      <c r="Q5" s="60" t="s">
        <v>165</v>
      </c>
      <c r="R5" s="61" t="s">
        <v>107</v>
      </c>
      <c r="S5" s="60" t="s">
        <v>98</v>
      </c>
      <c r="T5" s="204"/>
      <c r="U5" s="217"/>
    </row>
    <row r="6" spans="2:26" ht="14.45" customHeight="1" x14ac:dyDescent="0.25">
      <c r="B6" s="219" t="s">
        <v>131</v>
      </c>
      <c r="C6" s="104"/>
      <c r="D6" s="84" t="s">
        <v>61</v>
      </c>
      <c r="E6" s="71">
        <v>98803.3</v>
      </c>
      <c r="F6" s="140">
        <f>SUM(F7:F13)</f>
        <v>93059.159366000007</v>
      </c>
      <c r="G6" s="140">
        <f t="shared" ref="G6" si="0">SUM(G7:G13)</f>
        <v>5630.1352870000001</v>
      </c>
      <c r="H6" s="140">
        <f t="shared" ref="H6" si="1">SUM(H7:H13)</f>
        <v>6821.7519499999989</v>
      </c>
      <c r="I6" s="140">
        <f t="shared" ref="I6" si="2">SUM(I7:I13)</f>
        <v>7737.2188399999995</v>
      </c>
      <c r="J6" s="140">
        <f t="shared" ref="J6" si="3">SUM(J7:J13)</f>
        <v>6149.3373160000001</v>
      </c>
      <c r="K6" s="140">
        <f t="shared" ref="K6" si="4">SUM(K7:K13)</f>
        <v>13047.768926000001</v>
      </c>
      <c r="L6" s="140">
        <f t="shared" ref="L6" si="5">SUM(L7:L13)</f>
        <v>8535.9911620000003</v>
      </c>
      <c r="M6" s="140">
        <f t="shared" ref="M6" si="6">SUM(M7:M13)</f>
        <v>8970.4032960000004</v>
      </c>
      <c r="N6" s="140">
        <f t="shared" ref="N6" si="7">SUM(N7:N13)</f>
        <v>10211.686374999999</v>
      </c>
      <c r="O6" s="140">
        <f t="shared" ref="O6" si="8">SUM(O7:O13)</f>
        <v>10057.426503999999</v>
      </c>
      <c r="P6" s="140">
        <f t="shared" ref="P6" si="9">SUM(P7:P13)</f>
        <v>10078.743578</v>
      </c>
      <c r="Q6" s="140">
        <f t="shared" ref="Q6" si="10">SUM(Q7:Q13)</f>
        <v>8724.530619000001</v>
      </c>
      <c r="R6" s="140">
        <f t="shared" ref="R6:S6" si="11">SUM(R7:R13)</f>
        <v>11828.049895</v>
      </c>
      <c r="S6" s="140">
        <f t="shared" si="11"/>
        <v>12981.781220000001</v>
      </c>
      <c r="T6" s="68" t="s">
        <v>112</v>
      </c>
      <c r="U6" s="219" t="s">
        <v>137</v>
      </c>
      <c r="V6" s="138"/>
      <c r="W6" s="138"/>
      <c r="X6" s="138"/>
    </row>
    <row r="7" spans="2:26" ht="14.45" customHeight="1" x14ac:dyDescent="0.25">
      <c r="B7" s="219"/>
      <c r="C7" s="132">
        <v>1</v>
      </c>
      <c r="D7" s="45" t="s">
        <v>62</v>
      </c>
      <c r="E7" s="72">
        <v>7610.2</v>
      </c>
      <c r="F7" s="72">
        <v>7678.3332769999997</v>
      </c>
      <c r="G7" s="73">
        <v>716.04557999999997</v>
      </c>
      <c r="H7" s="73">
        <v>732.96101999999996</v>
      </c>
      <c r="I7" s="73">
        <v>725.32269299999996</v>
      </c>
      <c r="J7" s="73">
        <v>485.494461</v>
      </c>
      <c r="K7" s="73">
        <v>612.97382800000003</v>
      </c>
      <c r="L7" s="73">
        <v>531.34005000000002</v>
      </c>
      <c r="M7" s="73">
        <v>839.71136799999999</v>
      </c>
      <c r="N7" s="73">
        <v>633.85013400000003</v>
      </c>
      <c r="O7" s="73">
        <v>733.82430099999999</v>
      </c>
      <c r="P7" s="73">
        <v>717.87294399999996</v>
      </c>
      <c r="Q7" s="73">
        <v>1001.662235</v>
      </c>
      <c r="R7" s="73">
        <v>772.59915599999999</v>
      </c>
      <c r="S7" s="73">
        <v>864.86663199999998</v>
      </c>
      <c r="T7" s="46" t="s">
        <v>63</v>
      </c>
      <c r="U7" s="219"/>
      <c r="V7" s="138"/>
      <c r="W7" s="138"/>
      <c r="X7" s="199"/>
    </row>
    <row r="8" spans="2:26" x14ac:dyDescent="0.25">
      <c r="B8" s="219"/>
      <c r="C8" s="132">
        <v>2</v>
      </c>
      <c r="D8" s="45" t="s">
        <v>64</v>
      </c>
      <c r="E8" s="72">
        <v>82350.2</v>
      </c>
      <c r="F8" s="72">
        <v>76128.943557000006</v>
      </c>
      <c r="G8" s="73">
        <v>4094.7180739999999</v>
      </c>
      <c r="H8" s="73">
        <v>5230.0840609999996</v>
      </c>
      <c r="I8" s="73">
        <v>6085.6672189999999</v>
      </c>
      <c r="J8" s="73">
        <v>5063.4107899999999</v>
      </c>
      <c r="K8" s="73">
        <v>11433.152416000001</v>
      </c>
      <c r="L8" s="73">
        <v>7179.5041609999998</v>
      </c>
      <c r="M8" s="73">
        <v>7188.4670900000001</v>
      </c>
      <c r="N8" s="73">
        <v>8658.3447080000005</v>
      </c>
      <c r="O8" s="73">
        <v>7993.4580159999996</v>
      </c>
      <c r="P8" s="73">
        <v>8283.1077609999993</v>
      </c>
      <c r="Q8" s="73">
        <v>6470.9605810000003</v>
      </c>
      <c r="R8" s="73">
        <v>9887.0391629999995</v>
      </c>
      <c r="S8" s="73">
        <v>11061.973781000001</v>
      </c>
      <c r="T8" s="46" t="s">
        <v>65</v>
      </c>
      <c r="U8" s="219"/>
      <c r="V8" s="138"/>
      <c r="W8" s="138"/>
      <c r="X8" s="138"/>
    </row>
    <row r="9" spans="2:26" x14ac:dyDescent="0.25">
      <c r="B9" s="219"/>
      <c r="C9" s="132">
        <v>3</v>
      </c>
      <c r="D9" s="45" t="s">
        <v>66</v>
      </c>
      <c r="E9" s="72">
        <v>593.6</v>
      </c>
      <c r="F9" s="72">
        <v>532.18850499999996</v>
      </c>
      <c r="G9" s="73">
        <v>40.340795999999997</v>
      </c>
      <c r="H9" s="73">
        <v>41.632398999999999</v>
      </c>
      <c r="I9" s="73">
        <v>37.820990000000002</v>
      </c>
      <c r="J9" s="73">
        <v>39.156612000000003</v>
      </c>
      <c r="K9" s="73">
        <v>56.222987000000003</v>
      </c>
      <c r="L9" s="73">
        <v>47.596646</v>
      </c>
      <c r="M9" s="73">
        <v>59.567717999999999</v>
      </c>
      <c r="N9" s="73">
        <v>52.244529</v>
      </c>
      <c r="O9" s="73">
        <v>51.735605999999997</v>
      </c>
      <c r="P9" s="73">
        <v>54.659702000000003</v>
      </c>
      <c r="Q9" s="73">
        <v>54.065635999999998</v>
      </c>
      <c r="R9" s="73">
        <v>38.817332999999998</v>
      </c>
      <c r="S9" s="73">
        <v>39.384383999999997</v>
      </c>
      <c r="T9" s="46" t="s">
        <v>67</v>
      </c>
      <c r="U9" s="219"/>
      <c r="V9" s="138"/>
      <c r="W9" s="138"/>
      <c r="X9" s="138"/>
    </row>
    <row r="10" spans="2:26" x14ac:dyDescent="0.25">
      <c r="B10" s="219"/>
      <c r="C10" s="132">
        <v>4</v>
      </c>
      <c r="D10" s="45" t="s">
        <v>68</v>
      </c>
      <c r="E10" s="72">
        <v>2767.5</v>
      </c>
      <c r="F10" s="72">
        <v>3085.0905859999998</v>
      </c>
      <c r="G10" s="73">
        <v>297.42233900000002</v>
      </c>
      <c r="H10" s="73">
        <v>208.37384399999999</v>
      </c>
      <c r="I10" s="73">
        <v>208.35289700000001</v>
      </c>
      <c r="J10" s="73">
        <v>184.23084</v>
      </c>
      <c r="K10" s="73">
        <v>244.036822</v>
      </c>
      <c r="L10" s="73">
        <v>212.25846100000001</v>
      </c>
      <c r="M10" s="73">
        <v>293.00147800000002</v>
      </c>
      <c r="N10" s="73">
        <v>290.54972600000002</v>
      </c>
      <c r="O10" s="73">
        <v>510.69886000000002</v>
      </c>
      <c r="P10" s="73">
        <v>328.19434799999999</v>
      </c>
      <c r="Q10" s="73">
        <v>577.64587300000005</v>
      </c>
      <c r="R10" s="73">
        <v>475.58588800000001</v>
      </c>
      <c r="S10" s="73">
        <v>389.97882900000002</v>
      </c>
      <c r="T10" s="46" t="s">
        <v>69</v>
      </c>
      <c r="U10" s="219"/>
      <c r="V10" s="138"/>
      <c r="W10" s="138"/>
      <c r="X10" s="138"/>
    </row>
    <row r="11" spans="2:26" x14ac:dyDescent="0.25">
      <c r="B11" s="219"/>
      <c r="C11" s="132">
        <v>5</v>
      </c>
      <c r="D11" s="45" t="s">
        <v>70</v>
      </c>
      <c r="E11" s="72">
        <v>673.9</v>
      </c>
      <c r="F11" s="72">
        <v>770.83317399999999</v>
      </c>
      <c r="G11" s="73">
        <v>62.131678999999998</v>
      </c>
      <c r="H11" s="73">
        <v>107.01434</v>
      </c>
      <c r="I11" s="73">
        <v>74.755403000000001</v>
      </c>
      <c r="J11" s="73">
        <v>56.906723</v>
      </c>
      <c r="K11" s="73">
        <v>109.430364</v>
      </c>
      <c r="L11" s="73">
        <v>61.426093000000002</v>
      </c>
      <c r="M11" s="73">
        <v>63.411358999999997</v>
      </c>
      <c r="N11" s="73">
        <v>71.430203000000006</v>
      </c>
      <c r="O11" s="73">
        <v>246.47096099999999</v>
      </c>
      <c r="P11" s="73">
        <v>109.078125</v>
      </c>
      <c r="Q11" s="73">
        <v>88.254780999999994</v>
      </c>
      <c r="R11" s="73">
        <v>132.62067400000001</v>
      </c>
      <c r="S11" s="73">
        <v>114.88278699999999</v>
      </c>
      <c r="T11" s="46" t="s">
        <v>71</v>
      </c>
      <c r="U11" s="219"/>
      <c r="V11" s="138"/>
      <c r="W11" s="138"/>
      <c r="X11" s="138"/>
    </row>
    <row r="12" spans="2:26" x14ac:dyDescent="0.25">
      <c r="B12" s="219"/>
      <c r="C12" s="132">
        <v>6</v>
      </c>
      <c r="D12" s="45" t="s">
        <v>72</v>
      </c>
      <c r="E12" s="72">
        <v>4672.8999999999996</v>
      </c>
      <c r="F12" s="72">
        <v>4719.3908680000004</v>
      </c>
      <c r="G12" s="73">
        <v>408.65754700000002</v>
      </c>
      <c r="H12" s="73">
        <v>473.65526399999999</v>
      </c>
      <c r="I12" s="73">
        <v>597.02520200000004</v>
      </c>
      <c r="J12" s="73">
        <v>313.34595200000001</v>
      </c>
      <c r="K12" s="73">
        <v>576.954835</v>
      </c>
      <c r="L12" s="73">
        <v>493.656859</v>
      </c>
      <c r="M12" s="73">
        <v>512.43824400000005</v>
      </c>
      <c r="N12" s="73">
        <v>484.72569800000002</v>
      </c>
      <c r="O12" s="73">
        <v>505.68145099999998</v>
      </c>
      <c r="P12" s="73">
        <v>564.31405199999995</v>
      </c>
      <c r="Q12" s="73">
        <v>502.20793400000002</v>
      </c>
      <c r="R12" s="73">
        <v>496.46671700000002</v>
      </c>
      <c r="S12" s="73">
        <v>497.81716799999998</v>
      </c>
      <c r="T12" s="46" t="s">
        <v>73</v>
      </c>
      <c r="U12" s="219"/>
      <c r="V12" s="138"/>
      <c r="W12" s="142"/>
      <c r="X12" s="138"/>
    </row>
    <row r="13" spans="2:26" x14ac:dyDescent="0.25">
      <c r="B13" s="219"/>
      <c r="C13" s="132">
        <v>7</v>
      </c>
      <c r="D13" s="45" t="s">
        <v>74</v>
      </c>
      <c r="E13" s="72">
        <v>135.1</v>
      </c>
      <c r="F13" s="72">
        <v>144.37939900000001</v>
      </c>
      <c r="G13" s="73">
        <v>10.819272</v>
      </c>
      <c r="H13" s="73">
        <v>28.031022</v>
      </c>
      <c r="I13" s="73">
        <v>8.2744359999999997</v>
      </c>
      <c r="J13" s="73">
        <v>6.791938</v>
      </c>
      <c r="K13" s="73">
        <v>14.997674</v>
      </c>
      <c r="L13" s="73">
        <v>10.208892000000001</v>
      </c>
      <c r="M13" s="73">
        <v>13.806039</v>
      </c>
      <c r="N13" s="73">
        <v>20.541377000000001</v>
      </c>
      <c r="O13" s="73">
        <v>15.557309</v>
      </c>
      <c r="P13" s="73">
        <v>21.516646000000001</v>
      </c>
      <c r="Q13" s="73">
        <v>29.733578999999999</v>
      </c>
      <c r="R13" s="73">
        <v>24.920964000000001</v>
      </c>
      <c r="S13" s="73">
        <v>12.877639</v>
      </c>
      <c r="T13" s="46" t="s">
        <v>75</v>
      </c>
      <c r="U13" s="219"/>
      <c r="V13" s="138"/>
      <c r="W13" s="138"/>
      <c r="X13" s="138"/>
    </row>
    <row r="14" spans="2:26" x14ac:dyDescent="0.25">
      <c r="B14" s="218" t="s">
        <v>28</v>
      </c>
      <c r="C14" s="134"/>
      <c r="D14" s="85" t="s">
        <v>61</v>
      </c>
      <c r="E14" s="74">
        <v>47276.800000000003</v>
      </c>
      <c r="F14" s="88">
        <f>SUM(F15:F21)</f>
        <v>52393.996234000006</v>
      </c>
      <c r="G14" s="88">
        <f t="shared" ref="G14" si="12">SUM(G15:G21)</f>
        <v>4846.2152490000008</v>
      </c>
      <c r="H14" s="88">
        <f t="shared" ref="H14" si="13">SUM(H15:H21)</f>
        <v>4815.6644449999994</v>
      </c>
      <c r="I14" s="88">
        <f t="shared" ref="I14" si="14">SUM(I15:I21)</f>
        <v>4652.3900480000002</v>
      </c>
      <c r="J14" s="88">
        <f t="shared" ref="J14" si="15">SUM(J15:J21)</f>
        <v>3232.0565139999994</v>
      </c>
      <c r="K14" s="88">
        <f t="shared" ref="K14" si="16">SUM(K15:K21)</f>
        <v>5264.080782</v>
      </c>
      <c r="L14" s="88">
        <f t="shared" ref="L14" si="17">SUM(L15:L21)</f>
        <v>3832.2497210000001</v>
      </c>
      <c r="M14" s="88">
        <f t="shared" ref="M14" si="18">SUM(M15:M21)</f>
        <v>4196.9443269999992</v>
      </c>
      <c r="N14" s="88">
        <f t="shared" ref="N14" si="19">SUM(N15:N21)</f>
        <v>4563.6493069999997</v>
      </c>
      <c r="O14" s="88">
        <f t="shared" ref="O14" si="20">SUM(O15:O21)</f>
        <v>4843.8745150000004</v>
      </c>
      <c r="P14" s="88">
        <f t="shared" ref="P14" si="21">SUM(P15:P21)</f>
        <v>5558.6755839999996</v>
      </c>
      <c r="Q14" s="88">
        <f t="shared" ref="Q14" si="22">SUM(Q15:Q21)</f>
        <v>7235.8630590000002</v>
      </c>
      <c r="R14" s="88">
        <f t="shared" ref="R14:S14" si="23">SUM(R15:R21)</f>
        <v>5051.1988549999996</v>
      </c>
      <c r="S14" s="88">
        <f t="shared" si="23"/>
        <v>4938.8192750000007</v>
      </c>
      <c r="T14" s="69" t="s">
        <v>112</v>
      </c>
      <c r="U14" s="218" t="s">
        <v>135</v>
      </c>
      <c r="V14" s="138"/>
      <c r="W14" s="139"/>
      <c r="X14" s="138"/>
    </row>
    <row r="15" spans="2:26" ht="14.45" customHeight="1" x14ac:dyDescent="0.25">
      <c r="B15" s="218"/>
      <c r="C15" s="134">
        <v>1</v>
      </c>
      <c r="D15" s="47" t="s">
        <v>62</v>
      </c>
      <c r="E15" s="75">
        <v>4508.7</v>
      </c>
      <c r="F15" s="75">
        <v>4854.2639920000001</v>
      </c>
      <c r="G15" s="76">
        <v>416.489329</v>
      </c>
      <c r="H15" s="76">
        <v>415.074725</v>
      </c>
      <c r="I15" s="76">
        <v>459.47374000000002</v>
      </c>
      <c r="J15" s="76">
        <v>331.61011500000001</v>
      </c>
      <c r="K15" s="76">
        <v>430.38872900000001</v>
      </c>
      <c r="L15" s="76">
        <v>375.01951300000002</v>
      </c>
      <c r="M15" s="76">
        <v>413.87127700000002</v>
      </c>
      <c r="N15" s="76">
        <v>410.508107</v>
      </c>
      <c r="O15" s="76">
        <v>427.64298600000001</v>
      </c>
      <c r="P15" s="76">
        <v>498.281296</v>
      </c>
      <c r="Q15" s="76">
        <v>448.51252199999999</v>
      </c>
      <c r="R15" s="76">
        <v>459.02279800000002</v>
      </c>
      <c r="S15" s="76">
        <v>494.697022</v>
      </c>
      <c r="T15" s="48" t="s">
        <v>63</v>
      </c>
      <c r="U15" s="218"/>
      <c r="V15" s="138"/>
      <c r="W15" s="139"/>
      <c r="X15" s="138"/>
    </row>
    <row r="16" spans="2:26" x14ac:dyDescent="0.25">
      <c r="B16" s="218"/>
      <c r="C16" s="134">
        <v>2</v>
      </c>
      <c r="D16" s="47" t="s">
        <v>64</v>
      </c>
      <c r="E16" s="75">
        <v>8122</v>
      </c>
      <c r="F16" s="75">
        <v>9186.8059900000007</v>
      </c>
      <c r="G16" s="76">
        <v>891.74734100000001</v>
      </c>
      <c r="H16" s="76">
        <v>871.07317599999999</v>
      </c>
      <c r="I16" s="76">
        <v>888.25589600000001</v>
      </c>
      <c r="J16" s="76">
        <v>639.42512999999997</v>
      </c>
      <c r="K16" s="76">
        <v>1216.424579</v>
      </c>
      <c r="L16" s="76">
        <v>818.88735499999996</v>
      </c>
      <c r="M16" s="76">
        <v>799.16377399999999</v>
      </c>
      <c r="N16" s="76">
        <v>893.93404299999997</v>
      </c>
      <c r="O16" s="76">
        <v>757.36851999999999</v>
      </c>
      <c r="P16" s="76">
        <v>1023.819465</v>
      </c>
      <c r="Q16" s="76">
        <v>987.16914099999997</v>
      </c>
      <c r="R16" s="76">
        <v>993.99196600000005</v>
      </c>
      <c r="S16" s="76">
        <v>986.56371899999999</v>
      </c>
      <c r="T16" s="48" t="s">
        <v>65</v>
      </c>
      <c r="U16" s="218"/>
      <c r="V16" s="138"/>
      <c r="W16" s="139"/>
      <c r="X16" s="138"/>
    </row>
    <row r="17" spans="2:24" x14ac:dyDescent="0.25">
      <c r="B17" s="218"/>
      <c r="C17" s="134">
        <v>3</v>
      </c>
      <c r="D17" s="47" t="s">
        <v>66</v>
      </c>
      <c r="E17" s="75">
        <v>194.5</v>
      </c>
      <c r="F17" s="75">
        <v>219.64664200000001</v>
      </c>
      <c r="G17" s="76">
        <v>15.989246</v>
      </c>
      <c r="H17" s="76">
        <v>13.47397</v>
      </c>
      <c r="I17" s="76">
        <v>13.540419</v>
      </c>
      <c r="J17" s="76">
        <v>11.889870999999999</v>
      </c>
      <c r="K17" s="76">
        <v>18.682134000000001</v>
      </c>
      <c r="L17" s="76">
        <v>17.497768000000001</v>
      </c>
      <c r="M17" s="76">
        <v>25.868304999999999</v>
      </c>
      <c r="N17" s="76">
        <v>26.367963</v>
      </c>
      <c r="O17" s="76">
        <v>22.115964000000002</v>
      </c>
      <c r="P17" s="76">
        <v>22.389907999999998</v>
      </c>
      <c r="Q17" s="76">
        <v>25.120861000000001</v>
      </c>
      <c r="R17" s="76">
        <v>19.687564999999999</v>
      </c>
      <c r="S17" s="76">
        <v>21.487532000000002</v>
      </c>
      <c r="T17" s="48" t="s">
        <v>67</v>
      </c>
      <c r="U17" s="218"/>
      <c r="V17" s="138"/>
      <c r="W17" s="139"/>
      <c r="X17" s="138"/>
    </row>
    <row r="18" spans="2:24" x14ac:dyDescent="0.25">
      <c r="B18" s="218"/>
      <c r="C18" s="134">
        <v>4</v>
      </c>
      <c r="D18" s="47" t="s">
        <v>68</v>
      </c>
      <c r="E18" s="75">
        <v>11177</v>
      </c>
      <c r="F18" s="75">
        <v>10204.266341</v>
      </c>
      <c r="G18" s="76">
        <v>902.98178800000005</v>
      </c>
      <c r="H18" s="76">
        <v>1312.4152369999999</v>
      </c>
      <c r="I18" s="76">
        <v>892.26528199999996</v>
      </c>
      <c r="J18" s="76">
        <v>528.47136</v>
      </c>
      <c r="K18" s="76">
        <v>1016.401325</v>
      </c>
      <c r="L18" s="76">
        <v>716.66774399999997</v>
      </c>
      <c r="M18" s="76">
        <v>888.32676600000002</v>
      </c>
      <c r="N18" s="76">
        <v>945.71916699999997</v>
      </c>
      <c r="O18" s="76">
        <v>933.91306499999996</v>
      </c>
      <c r="P18" s="76">
        <v>1391.911705</v>
      </c>
      <c r="Q18" s="76">
        <v>973.38281900000004</v>
      </c>
      <c r="R18" s="76">
        <v>1061.578579</v>
      </c>
      <c r="S18" s="76">
        <v>902.26881400000002</v>
      </c>
      <c r="T18" s="48" t="s">
        <v>69</v>
      </c>
      <c r="U18" s="218"/>
      <c r="V18" s="138"/>
      <c r="W18" s="139"/>
      <c r="X18" s="138"/>
    </row>
    <row r="19" spans="2:24" x14ac:dyDescent="0.25">
      <c r="B19" s="218"/>
      <c r="C19" s="134">
        <v>5</v>
      </c>
      <c r="D19" s="47" t="s">
        <v>70</v>
      </c>
      <c r="E19" s="75">
        <v>10951.3</v>
      </c>
      <c r="F19" s="75">
        <v>10053.80372</v>
      </c>
      <c r="G19" s="76">
        <v>1125.2339400000001</v>
      </c>
      <c r="H19" s="76">
        <v>771.36749399999997</v>
      </c>
      <c r="I19" s="76">
        <v>926.46414700000003</v>
      </c>
      <c r="J19" s="76">
        <v>812.94138699999996</v>
      </c>
      <c r="K19" s="76">
        <v>1196.591224</v>
      </c>
      <c r="L19" s="76">
        <v>817.75593600000002</v>
      </c>
      <c r="M19" s="76">
        <v>852.44956200000001</v>
      </c>
      <c r="N19" s="76">
        <v>1000.692421</v>
      </c>
      <c r="O19" s="76">
        <v>1491.2245190000001</v>
      </c>
      <c r="P19" s="76">
        <v>1047.835053</v>
      </c>
      <c r="Q19" s="76">
        <v>1119.4144309999999</v>
      </c>
      <c r="R19" s="76">
        <v>973.65342299999998</v>
      </c>
      <c r="S19" s="76">
        <v>1032.0841250000001</v>
      </c>
      <c r="T19" s="48" t="s">
        <v>71</v>
      </c>
      <c r="U19" s="218"/>
      <c r="V19" s="138"/>
      <c r="W19" s="139"/>
      <c r="X19" s="138"/>
    </row>
    <row r="20" spans="2:24" x14ac:dyDescent="0.25">
      <c r="B20" s="218"/>
      <c r="C20" s="134">
        <v>6</v>
      </c>
      <c r="D20" s="47" t="s">
        <v>170</v>
      </c>
      <c r="E20" s="75">
        <v>11252.7</v>
      </c>
      <c r="F20" s="75">
        <v>16567.827451000001</v>
      </c>
      <c r="G20" s="76">
        <v>1373.6850690000001</v>
      </c>
      <c r="H20" s="76">
        <v>1346.401132</v>
      </c>
      <c r="I20" s="76">
        <v>1373.342177</v>
      </c>
      <c r="J20" s="76">
        <v>805.244328</v>
      </c>
      <c r="K20" s="76">
        <v>1317.2629790000001</v>
      </c>
      <c r="L20" s="76">
        <v>1012.145115</v>
      </c>
      <c r="M20" s="76">
        <v>1139.1899579999999</v>
      </c>
      <c r="N20" s="76">
        <v>1159.8469950000001</v>
      </c>
      <c r="O20" s="76">
        <v>1150.3851340000001</v>
      </c>
      <c r="P20" s="76">
        <v>1363.269268</v>
      </c>
      <c r="Q20" s="76">
        <v>3541.7849080000001</v>
      </c>
      <c r="R20" s="76">
        <v>1325.3371380000001</v>
      </c>
      <c r="S20" s="76">
        <v>1420.7875260000001</v>
      </c>
      <c r="T20" s="48" t="s">
        <v>73</v>
      </c>
      <c r="U20" s="218"/>
      <c r="V20" s="138"/>
      <c r="W20" s="139"/>
      <c r="X20" s="138"/>
    </row>
    <row r="21" spans="2:24" x14ac:dyDescent="0.25">
      <c r="B21" s="218"/>
      <c r="C21" s="134">
        <v>7</v>
      </c>
      <c r="D21" s="47" t="s">
        <v>74</v>
      </c>
      <c r="E21" s="75">
        <v>1070.7</v>
      </c>
      <c r="F21" s="75">
        <v>1307.382098</v>
      </c>
      <c r="G21" s="76">
        <v>120.088536</v>
      </c>
      <c r="H21" s="76">
        <v>85.858711</v>
      </c>
      <c r="I21" s="76">
        <v>99.048387000000005</v>
      </c>
      <c r="J21" s="76">
        <v>102.474323</v>
      </c>
      <c r="K21" s="76">
        <v>68.329812000000004</v>
      </c>
      <c r="L21" s="76">
        <v>74.276290000000003</v>
      </c>
      <c r="M21" s="76">
        <v>78.074685000000002</v>
      </c>
      <c r="N21" s="76">
        <v>126.580611</v>
      </c>
      <c r="O21" s="76">
        <v>61.224327000000002</v>
      </c>
      <c r="P21" s="76">
        <v>211.16888900000001</v>
      </c>
      <c r="Q21" s="76">
        <v>140.47837699999999</v>
      </c>
      <c r="R21" s="76">
        <v>217.92738600000001</v>
      </c>
      <c r="S21" s="76">
        <v>80.930537000000001</v>
      </c>
      <c r="T21" s="48" t="s">
        <v>75</v>
      </c>
      <c r="U21" s="218"/>
      <c r="V21" s="138"/>
      <c r="W21" s="138"/>
      <c r="X21" s="138"/>
    </row>
    <row r="22" spans="2:24" ht="14.45" customHeight="1" x14ac:dyDescent="0.25">
      <c r="B22" s="219" t="s">
        <v>26</v>
      </c>
      <c r="C22" s="132"/>
      <c r="D22" s="84" t="s">
        <v>61</v>
      </c>
      <c r="E22" s="71">
        <v>114354.6</v>
      </c>
      <c r="F22" s="140">
        <f>SUM(F23:F29)</f>
        <v>136449.58317199998</v>
      </c>
      <c r="G22" s="89">
        <f t="shared" ref="G22" si="24">SUM(G23:G29)</f>
        <v>11204.7466</v>
      </c>
      <c r="H22" s="89">
        <f t="shared" ref="H22" si="25">SUM(H23:H29)</f>
        <v>10312.122848000001</v>
      </c>
      <c r="I22" s="89">
        <f t="shared" ref="I22" si="26">SUM(I23:I29)</f>
        <v>15086.766414999998</v>
      </c>
      <c r="J22" s="89">
        <f t="shared" ref="J22" si="27">SUM(J23:J29)</f>
        <v>9338.2229859999989</v>
      </c>
      <c r="K22" s="89">
        <f t="shared" ref="K22" si="28">SUM(K23:K29)</f>
        <v>13168.564737000001</v>
      </c>
      <c r="L22" s="89">
        <f t="shared" ref="L22" si="29">SUM(L23:L29)</f>
        <v>11327.272335000001</v>
      </c>
      <c r="M22" s="89">
        <f t="shared" ref="M22" si="30">SUM(M23:M29)</f>
        <v>12168.411069</v>
      </c>
      <c r="N22" s="89">
        <f t="shared" ref="N22" si="31">SUM(N23:N29)</f>
        <v>11748.913541999998</v>
      </c>
      <c r="O22" s="89">
        <f t="shared" ref="O22" si="32">SUM(O23:O29)</f>
        <v>11043.094494999999</v>
      </c>
      <c r="P22" s="89">
        <f t="shared" ref="P22" si="33">SUM(P23:P29)</f>
        <v>11400.557200000001</v>
      </c>
      <c r="Q22" s="89">
        <f t="shared" ref="Q22" si="34">SUM(Q23:Q29)</f>
        <v>10442.416474999998</v>
      </c>
      <c r="R22" s="89">
        <f t="shared" ref="R22:S22" si="35">SUM(R23:R29)</f>
        <v>12919.648119000001</v>
      </c>
      <c r="S22" s="89">
        <f t="shared" si="35"/>
        <v>12113.295362999999</v>
      </c>
      <c r="T22" s="68" t="s">
        <v>112</v>
      </c>
      <c r="U22" s="219" t="s">
        <v>134</v>
      </c>
      <c r="V22" s="138"/>
      <c r="W22" s="138"/>
      <c r="X22" s="138"/>
    </row>
    <row r="23" spans="2:24" ht="14.45" customHeight="1" x14ac:dyDescent="0.25">
      <c r="B23" s="219"/>
      <c r="C23" s="132">
        <v>1</v>
      </c>
      <c r="D23" s="45" t="s">
        <v>62</v>
      </c>
      <c r="E23" s="72">
        <v>7967.6</v>
      </c>
      <c r="F23" s="72">
        <v>8373.4310079999996</v>
      </c>
      <c r="G23" s="73">
        <v>873.28047700000002</v>
      </c>
      <c r="H23" s="73">
        <v>1298.8346509999999</v>
      </c>
      <c r="I23" s="73">
        <v>4091.2153159999998</v>
      </c>
      <c r="J23" s="73">
        <v>643.21281899999997</v>
      </c>
      <c r="K23" s="73">
        <v>965.09397899999999</v>
      </c>
      <c r="L23" s="73">
        <v>661.40544799999998</v>
      </c>
      <c r="M23" s="73">
        <v>675.79702799999995</v>
      </c>
      <c r="N23" s="73">
        <v>835.88875399999995</v>
      </c>
      <c r="O23" s="73">
        <v>823.92867999999999</v>
      </c>
      <c r="P23" s="73">
        <v>915.38792999999998</v>
      </c>
      <c r="Q23" s="73">
        <v>868.10181699999998</v>
      </c>
      <c r="R23" s="73">
        <v>871.97036300000002</v>
      </c>
      <c r="S23" s="73">
        <v>1046.704287</v>
      </c>
      <c r="T23" s="46" t="s">
        <v>63</v>
      </c>
      <c r="U23" s="219"/>
      <c r="V23" s="138"/>
      <c r="W23" s="138"/>
      <c r="X23" s="138"/>
    </row>
    <row r="24" spans="2:24" x14ac:dyDescent="0.25">
      <c r="B24" s="219"/>
      <c r="C24" s="132">
        <v>2</v>
      </c>
      <c r="D24" s="45" t="s">
        <v>64</v>
      </c>
      <c r="E24" s="72">
        <v>48671.8</v>
      </c>
      <c r="F24" s="72">
        <v>56625.700970999998</v>
      </c>
      <c r="G24" s="73">
        <v>4384.8171300000004</v>
      </c>
      <c r="H24" s="73">
        <v>3292.5350979999998</v>
      </c>
      <c r="I24" s="73">
        <v>4427.9894370000002</v>
      </c>
      <c r="J24" s="73">
        <v>3586.2555130000001</v>
      </c>
      <c r="K24" s="73">
        <v>5149.6367140000002</v>
      </c>
      <c r="L24" s="73">
        <v>4730.5041650000003</v>
      </c>
      <c r="M24" s="73">
        <v>5492.6058009999997</v>
      </c>
      <c r="N24" s="73">
        <v>5277.9103210000003</v>
      </c>
      <c r="O24" s="73">
        <v>4572.0756229999997</v>
      </c>
      <c r="P24" s="73">
        <v>4738.9404189999996</v>
      </c>
      <c r="Q24" s="73">
        <v>4209.11859</v>
      </c>
      <c r="R24" s="73">
        <v>5644.8714579999996</v>
      </c>
      <c r="S24" s="73">
        <f>(5263183691+105)/1000000</f>
        <v>5263.1837960000003</v>
      </c>
      <c r="T24" s="46" t="s">
        <v>65</v>
      </c>
      <c r="U24" s="219"/>
      <c r="V24" s="138"/>
      <c r="W24" s="138"/>
      <c r="X24" s="138"/>
    </row>
    <row r="25" spans="2:24" x14ac:dyDescent="0.25">
      <c r="B25" s="219"/>
      <c r="C25" s="132">
        <v>3</v>
      </c>
      <c r="D25" s="45" t="s">
        <v>66</v>
      </c>
      <c r="E25" s="72">
        <v>721.7</v>
      </c>
      <c r="F25" s="72">
        <v>485.114982</v>
      </c>
      <c r="G25" s="73">
        <v>41.287925000000001</v>
      </c>
      <c r="H25" s="73">
        <v>35.685116999999998</v>
      </c>
      <c r="I25" s="73">
        <v>48.934623000000002</v>
      </c>
      <c r="J25" s="73">
        <v>28.929864999999999</v>
      </c>
      <c r="K25" s="73">
        <v>48.185713999999997</v>
      </c>
      <c r="L25" s="73">
        <v>40.218449999999997</v>
      </c>
      <c r="M25" s="73">
        <v>45.820757999999998</v>
      </c>
      <c r="N25" s="73">
        <v>36.443846000000001</v>
      </c>
      <c r="O25" s="73">
        <v>42.653005</v>
      </c>
      <c r="P25" s="73">
        <v>23.378530999999999</v>
      </c>
      <c r="Q25" s="73">
        <v>41.096933999999997</v>
      </c>
      <c r="R25" s="73">
        <v>38.945447999999999</v>
      </c>
      <c r="S25" s="73">
        <v>38.850625000000001</v>
      </c>
      <c r="T25" s="46" t="s">
        <v>67</v>
      </c>
      <c r="U25" s="219"/>
      <c r="V25" s="138"/>
      <c r="W25" s="138"/>
      <c r="X25" s="138"/>
    </row>
    <row r="26" spans="2:24" x14ac:dyDescent="0.25">
      <c r="B26" s="219"/>
      <c r="C26" s="132">
        <v>4</v>
      </c>
      <c r="D26" s="45" t="s">
        <v>68</v>
      </c>
      <c r="E26" s="72">
        <v>19236.8</v>
      </c>
      <c r="F26" s="72">
        <v>26809.880602000001</v>
      </c>
      <c r="G26" s="73">
        <v>2478.6424189999998</v>
      </c>
      <c r="H26" s="73">
        <v>2842.8927979999999</v>
      </c>
      <c r="I26" s="73">
        <v>2760.5502310000002</v>
      </c>
      <c r="J26" s="73">
        <v>1934.423708</v>
      </c>
      <c r="K26" s="73">
        <v>3427.453231</v>
      </c>
      <c r="L26" s="73">
        <v>2526.8371310000002</v>
      </c>
      <c r="M26" s="73">
        <v>2915.971935</v>
      </c>
      <c r="N26" s="73">
        <v>2906.6786619999998</v>
      </c>
      <c r="O26" s="73">
        <v>2361.3820190000001</v>
      </c>
      <c r="P26" s="73">
        <v>2522.5224990000002</v>
      </c>
      <c r="Q26" s="73">
        <v>2202.7505299999998</v>
      </c>
      <c r="R26" s="73">
        <v>2798.8699499999998</v>
      </c>
      <c r="S26" s="73">
        <v>2496.3955569999998</v>
      </c>
      <c r="T26" s="46" t="s">
        <v>69</v>
      </c>
      <c r="U26" s="219"/>
      <c r="V26" s="138">
        <f>SUM(S23:S29)</f>
        <v>12113.295362999999</v>
      </c>
      <c r="W26" s="138"/>
      <c r="X26" s="138"/>
    </row>
    <row r="27" spans="2:24" x14ac:dyDescent="0.25">
      <c r="B27" s="219"/>
      <c r="C27" s="132">
        <v>5</v>
      </c>
      <c r="D27" s="45" t="s">
        <v>70</v>
      </c>
      <c r="E27" s="72">
        <v>29130.3</v>
      </c>
      <c r="F27" s="72">
        <v>34265.340366999997</v>
      </c>
      <c r="G27" s="73">
        <v>2551.5718449999999</v>
      </c>
      <c r="H27" s="73">
        <v>2024.1327940000001</v>
      </c>
      <c r="I27" s="73">
        <v>2531.7365749999999</v>
      </c>
      <c r="J27" s="73">
        <v>2434.583948</v>
      </c>
      <c r="K27" s="73">
        <v>2667.9599880000001</v>
      </c>
      <c r="L27" s="73">
        <v>2698.3544910000001</v>
      </c>
      <c r="M27" s="73">
        <v>2171.8791470000001</v>
      </c>
      <c r="N27" s="73">
        <v>1884.9666259999999</v>
      </c>
      <c r="O27" s="73">
        <v>2088.5435779999998</v>
      </c>
      <c r="P27" s="73">
        <v>2280.014443</v>
      </c>
      <c r="Q27" s="73">
        <v>2198.0014219999998</v>
      </c>
      <c r="R27" s="73">
        <v>2455.9495750000001</v>
      </c>
      <c r="S27" s="73">
        <v>2277.9498880000001</v>
      </c>
      <c r="T27" s="46" t="s">
        <v>71</v>
      </c>
      <c r="U27" s="219"/>
      <c r="V27" s="138">
        <v>12113.295362999999</v>
      </c>
      <c r="W27" s="138"/>
      <c r="X27" s="138"/>
    </row>
    <row r="28" spans="2:24" ht="14.45" customHeight="1" x14ac:dyDescent="0.25">
      <c r="B28" s="219"/>
      <c r="C28" s="132">
        <v>6</v>
      </c>
      <c r="D28" s="45" t="s">
        <v>72</v>
      </c>
      <c r="E28" s="72">
        <v>5938.4</v>
      </c>
      <c r="F28" s="72">
        <v>6673.6474440000002</v>
      </c>
      <c r="G28" s="73">
        <v>574.93361200000004</v>
      </c>
      <c r="H28" s="73">
        <v>578.02124500000002</v>
      </c>
      <c r="I28" s="73">
        <v>651.58473900000001</v>
      </c>
      <c r="J28" s="73">
        <v>498.42791799999998</v>
      </c>
      <c r="K28" s="73">
        <v>646.41304700000001</v>
      </c>
      <c r="L28" s="73">
        <v>502.941778</v>
      </c>
      <c r="M28" s="73">
        <v>626.77807900000005</v>
      </c>
      <c r="N28" s="73">
        <v>571.911248</v>
      </c>
      <c r="O28" s="73">
        <v>835.72678099999996</v>
      </c>
      <c r="P28" s="73">
        <v>636.41234999999995</v>
      </c>
      <c r="Q28" s="73">
        <v>521.47277899999995</v>
      </c>
      <c r="R28" s="73">
        <v>812.42529200000001</v>
      </c>
      <c r="S28" s="73">
        <v>619.433131</v>
      </c>
      <c r="T28" s="46" t="s">
        <v>73</v>
      </c>
      <c r="U28" s="219"/>
      <c r="V28" s="138"/>
      <c r="W28" s="138"/>
      <c r="X28" s="138"/>
    </row>
    <row r="29" spans="2:24" x14ac:dyDescent="0.25">
      <c r="B29" s="219"/>
      <c r="C29" s="132">
        <v>7</v>
      </c>
      <c r="D29" s="45" t="s">
        <v>74</v>
      </c>
      <c r="E29" s="72">
        <v>2688.1</v>
      </c>
      <c r="F29" s="72">
        <v>3216.4677980000001</v>
      </c>
      <c r="G29" s="73">
        <v>300.21319199999999</v>
      </c>
      <c r="H29" s="73">
        <v>240.02114499999999</v>
      </c>
      <c r="I29" s="73">
        <v>574.755494</v>
      </c>
      <c r="J29" s="73">
        <v>212.38921500000001</v>
      </c>
      <c r="K29" s="73">
        <v>263.82206400000001</v>
      </c>
      <c r="L29" s="73">
        <v>167.01087200000001</v>
      </c>
      <c r="M29" s="73">
        <v>239.55832100000001</v>
      </c>
      <c r="N29" s="73">
        <v>235.11408499999999</v>
      </c>
      <c r="O29" s="73">
        <v>318.784809</v>
      </c>
      <c r="P29" s="73">
        <v>283.901028</v>
      </c>
      <c r="Q29" s="73">
        <v>401.87440299999997</v>
      </c>
      <c r="R29" s="73">
        <v>296.61603300000002</v>
      </c>
      <c r="S29" s="73">
        <v>370.77807899999999</v>
      </c>
      <c r="T29" s="46" t="s">
        <v>75</v>
      </c>
      <c r="U29" s="219"/>
      <c r="V29" s="138"/>
      <c r="W29" s="138"/>
      <c r="X29" s="141"/>
    </row>
    <row r="30" spans="2:24" x14ac:dyDescent="0.25">
      <c r="B30" s="218" t="s">
        <v>132</v>
      </c>
      <c r="C30" s="134"/>
      <c r="D30" s="85" t="s">
        <v>61</v>
      </c>
      <c r="E30" s="74">
        <v>260434.8</v>
      </c>
      <c r="F30" s="74">
        <f>SUM(F31:F37)</f>
        <v>281902.73877200001</v>
      </c>
      <c r="G30" s="88">
        <f>G6+G14+G22</f>
        <v>21681.097136000004</v>
      </c>
      <c r="H30" s="88">
        <f t="shared" ref="H30:Q30" si="36">H6+H14+H22</f>
        <v>21949.539242999999</v>
      </c>
      <c r="I30" s="88">
        <f t="shared" si="36"/>
        <v>27476.375302999997</v>
      </c>
      <c r="J30" s="88">
        <f t="shared" si="36"/>
        <v>18719.616815999998</v>
      </c>
      <c r="K30" s="88">
        <f t="shared" si="36"/>
        <v>31480.414445000002</v>
      </c>
      <c r="L30" s="88">
        <f t="shared" si="36"/>
        <v>23695.513218</v>
      </c>
      <c r="M30" s="88">
        <f t="shared" si="36"/>
        <v>25335.758691999999</v>
      </c>
      <c r="N30" s="88">
        <f t="shared" si="36"/>
        <v>26524.249223999999</v>
      </c>
      <c r="O30" s="88">
        <f t="shared" si="36"/>
        <v>25944.395513999996</v>
      </c>
      <c r="P30" s="88">
        <f t="shared" si="36"/>
        <v>27037.976362000001</v>
      </c>
      <c r="Q30" s="88">
        <f t="shared" si="36"/>
        <v>26402.810152999999</v>
      </c>
      <c r="R30" s="88">
        <f>R6+R14+R22</f>
        <v>29798.896869</v>
      </c>
      <c r="S30" s="88">
        <f>S6+S14+S22</f>
        <v>30033.895858000003</v>
      </c>
      <c r="T30" s="69" t="s">
        <v>112</v>
      </c>
      <c r="U30" s="218" t="s">
        <v>133</v>
      </c>
      <c r="V30" s="138"/>
      <c r="W30" s="138"/>
      <c r="X30" s="138"/>
    </row>
    <row r="31" spans="2:24" ht="14.45" customHeight="1" x14ac:dyDescent="0.25">
      <c r="B31" s="218"/>
      <c r="C31" s="134">
        <v>1</v>
      </c>
      <c r="D31" s="47" t="s">
        <v>62</v>
      </c>
      <c r="E31" s="75">
        <v>20086.599999999999</v>
      </c>
      <c r="F31" s="75">
        <f>F7+F15+F23</f>
        <v>20906.028276999998</v>
      </c>
      <c r="G31" s="76">
        <f>G7+G15+G23</f>
        <v>2005.815386</v>
      </c>
      <c r="H31" s="76">
        <f t="shared" ref="H31:Q31" si="37">H7+H15+H23</f>
        <v>2446.8703959999998</v>
      </c>
      <c r="I31" s="76">
        <f t="shared" si="37"/>
        <v>5276.0117489999993</v>
      </c>
      <c r="J31" s="76">
        <f t="shared" si="37"/>
        <v>1460.317395</v>
      </c>
      <c r="K31" s="76">
        <f t="shared" si="37"/>
        <v>2008.4565359999999</v>
      </c>
      <c r="L31" s="76">
        <f t="shared" si="37"/>
        <v>1567.765011</v>
      </c>
      <c r="M31" s="76">
        <f t="shared" si="37"/>
        <v>1929.3796729999999</v>
      </c>
      <c r="N31" s="76">
        <f t="shared" si="37"/>
        <v>1880.246995</v>
      </c>
      <c r="O31" s="76">
        <f t="shared" si="37"/>
        <v>1985.3959669999999</v>
      </c>
      <c r="P31" s="76">
        <f t="shared" si="37"/>
        <v>2131.5421699999997</v>
      </c>
      <c r="Q31" s="76">
        <f t="shared" si="37"/>
        <v>2318.276574</v>
      </c>
      <c r="R31" s="76">
        <f>R7+R15+R23</f>
        <v>2103.5923170000001</v>
      </c>
      <c r="S31" s="76">
        <f>S7+S15+S23</f>
        <v>2406.2679410000001</v>
      </c>
      <c r="T31" s="48" t="s">
        <v>63</v>
      </c>
      <c r="U31" s="218"/>
      <c r="V31" s="138"/>
      <c r="W31" s="138"/>
      <c r="X31" s="138"/>
    </row>
    <row r="32" spans="2:24" x14ac:dyDescent="0.25">
      <c r="B32" s="218"/>
      <c r="C32" s="134">
        <v>2</v>
      </c>
      <c r="D32" s="47" t="s">
        <v>64</v>
      </c>
      <c r="E32" s="75">
        <v>139144</v>
      </c>
      <c r="F32" s="75">
        <f t="shared" ref="F32:F37" si="38">F8+F16+F24</f>
        <v>141941.450518</v>
      </c>
      <c r="G32" s="76">
        <f t="shared" ref="G32:R37" si="39">G8+G16+G24</f>
        <v>9371.282545</v>
      </c>
      <c r="H32" s="76">
        <f t="shared" si="39"/>
        <v>9393.6923349999997</v>
      </c>
      <c r="I32" s="76">
        <f t="shared" si="39"/>
        <v>11401.912552</v>
      </c>
      <c r="J32" s="76">
        <f t="shared" si="39"/>
        <v>9289.0914329999996</v>
      </c>
      <c r="K32" s="76">
        <f t="shared" si="39"/>
        <v>17799.213709000003</v>
      </c>
      <c r="L32" s="76">
        <f t="shared" si="39"/>
        <v>12728.895681</v>
      </c>
      <c r="M32" s="76">
        <f t="shared" si="39"/>
        <v>13480.236665</v>
      </c>
      <c r="N32" s="76">
        <f t="shared" si="39"/>
        <v>14830.189072000001</v>
      </c>
      <c r="O32" s="76">
        <f t="shared" si="39"/>
        <v>13322.902159000001</v>
      </c>
      <c r="P32" s="76">
        <f t="shared" si="39"/>
        <v>14045.867644999998</v>
      </c>
      <c r="Q32" s="76">
        <f t="shared" si="39"/>
        <v>11667.248312</v>
      </c>
      <c r="R32" s="76">
        <f t="shared" si="39"/>
        <v>16525.902586999997</v>
      </c>
      <c r="S32" s="76">
        <f t="shared" ref="S32" si="40">S8+S16+S24</f>
        <v>17311.721296</v>
      </c>
      <c r="T32" s="48" t="s">
        <v>65</v>
      </c>
      <c r="U32" s="218"/>
      <c r="V32" s="138"/>
      <c r="W32" s="138"/>
      <c r="X32" s="138"/>
    </row>
    <row r="33" spans="2:24" x14ac:dyDescent="0.25">
      <c r="B33" s="218"/>
      <c r="C33" s="134">
        <v>3</v>
      </c>
      <c r="D33" s="47" t="s">
        <v>66</v>
      </c>
      <c r="E33" s="75">
        <v>1509.7</v>
      </c>
      <c r="F33" s="75">
        <f t="shared" si="38"/>
        <v>1236.9501290000001</v>
      </c>
      <c r="G33" s="76">
        <f t="shared" si="39"/>
        <v>97.617966999999993</v>
      </c>
      <c r="H33" s="76">
        <f t="shared" si="39"/>
        <v>90.791485999999992</v>
      </c>
      <c r="I33" s="76">
        <f t="shared" si="39"/>
        <v>100.296032</v>
      </c>
      <c r="J33" s="76">
        <f t="shared" si="39"/>
        <v>79.976348000000002</v>
      </c>
      <c r="K33" s="76">
        <f t="shared" si="39"/>
        <v>123.090835</v>
      </c>
      <c r="L33" s="76">
        <f t="shared" si="39"/>
        <v>105.31286399999999</v>
      </c>
      <c r="M33" s="76">
        <f t="shared" si="39"/>
        <v>131.25678099999999</v>
      </c>
      <c r="N33" s="76">
        <f t="shared" si="39"/>
        <v>115.05633800000001</v>
      </c>
      <c r="O33" s="76">
        <f t="shared" si="39"/>
        <v>116.50457499999999</v>
      </c>
      <c r="P33" s="76">
        <f t="shared" si="39"/>
        <v>100.428141</v>
      </c>
      <c r="Q33" s="76">
        <f t="shared" si="39"/>
        <v>120.28343100000001</v>
      </c>
      <c r="R33" s="76">
        <f t="shared" si="39"/>
        <v>97.450345999999996</v>
      </c>
      <c r="S33" s="76">
        <f t="shared" ref="S33" si="41">S9+S17+S25</f>
        <v>99.722541000000007</v>
      </c>
      <c r="T33" s="48" t="s">
        <v>67</v>
      </c>
      <c r="U33" s="218"/>
      <c r="V33" s="138"/>
      <c r="W33" s="138"/>
      <c r="X33" s="138"/>
    </row>
    <row r="34" spans="2:24" x14ac:dyDescent="0.25">
      <c r="B34" s="218"/>
      <c r="C34" s="134">
        <v>4</v>
      </c>
      <c r="D34" s="47" t="s">
        <v>68</v>
      </c>
      <c r="E34" s="75">
        <v>33181.300000000003</v>
      </c>
      <c r="F34" s="75">
        <f t="shared" si="38"/>
        <v>40099.237529000005</v>
      </c>
      <c r="G34" s="76">
        <f t="shared" si="39"/>
        <v>3679.0465459999996</v>
      </c>
      <c r="H34" s="76">
        <f t="shared" si="39"/>
        <v>4363.6818789999998</v>
      </c>
      <c r="I34" s="76">
        <f t="shared" si="39"/>
        <v>3861.1684100000002</v>
      </c>
      <c r="J34" s="76">
        <f t="shared" si="39"/>
        <v>2647.125908</v>
      </c>
      <c r="K34" s="76">
        <f t="shared" si="39"/>
        <v>4687.8913780000003</v>
      </c>
      <c r="L34" s="76">
        <f t="shared" si="39"/>
        <v>3455.763336</v>
      </c>
      <c r="M34" s="76">
        <f t="shared" si="39"/>
        <v>4097.3001789999998</v>
      </c>
      <c r="N34" s="76">
        <f t="shared" si="39"/>
        <v>4142.9475549999997</v>
      </c>
      <c r="O34" s="76">
        <f t="shared" si="39"/>
        <v>3805.9939439999998</v>
      </c>
      <c r="P34" s="76">
        <f t="shared" si="39"/>
        <v>4242.6285520000001</v>
      </c>
      <c r="Q34" s="76">
        <f t="shared" si="39"/>
        <v>3753.7792220000001</v>
      </c>
      <c r="R34" s="76">
        <f t="shared" si="39"/>
        <v>4336.0344169999998</v>
      </c>
      <c r="S34" s="76">
        <f t="shared" ref="S34" si="42">S10+S18+S26</f>
        <v>3788.6432</v>
      </c>
      <c r="T34" s="48" t="s">
        <v>69</v>
      </c>
      <c r="U34" s="218"/>
      <c r="V34" s="138"/>
      <c r="W34" s="138"/>
      <c r="X34" s="138"/>
    </row>
    <row r="35" spans="2:24" x14ac:dyDescent="0.25">
      <c r="B35" s="218"/>
      <c r="C35" s="134">
        <v>5</v>
      </c>
      <c r="D35" s="47" t="s">
        <v>70</v>
      </c>
      <c r="E35" s="75">
        <v>40755.5</v>
      </c>
      <c r="F35" s="75">
        <f t="shared" si="38"/>
        <v>45089.977260999993</v>
      </c>
      <c r="G35" s="76">
        <f t="shared" si="39"/>
        <v>3738.9374640000001</v>
      </c>
      <c r="H35" s="76">
        <f t="shared" si="39"/>
        <v>2902.5146279999999</v>
      </c>
      <c r="I35" s="76">
        <f t="shared" si="39"/>
        <v>3532.9561249999997</v>
      </c>
      <c r="J35" s="76">
        <f t="shared" si="39"/>
        <v>3304.4320579999999</v>
      </c>
      <c r="K35" s="76">
        <f t="shared" si="39"/>
        <v>3973.9815760000001</v>
      </c>
      <c r="L35" s="76">
        <f t="shared" si="39"/>
        <v>3577.5365200000001</v>
      </c>
      <c r="M35" s="76">
        <f t="shared" si="39"/>
        <v>3087.7400680000001</v>
      </c>
      <c r="N35" s="76">
        <f t="shared" si="39"/>
        <v>2957.08925</v>
      </c>
      <c r="O35" s="76">
        <f t="shared" si="39"/>
        <v>3826.2390580000001</v>
      </c>
      <c r="P35" s="76">
        <f t="shared" si="39"/>
        <v>3436.9276209999998</v>
      </c>
      <c r="Q35" s="76">
        <f t="shared" si="39"/>
        <v>3405.6706340000001</v>
      </c>
      <c r="R35" s="76">
        <f t="shared" si="39"/>
        <v>3562.2236720000001</v>
      </c>
      <c r="S35" s="76">
        <f t="shared" ref="S35" si="43">S11+S19+S27</f>
        <v>3424.9168</v>
      </c>
      <c r="T35" s="48" t="s">
        <v>71</v>
      </c>
      <c r="U35" s="218"/>
      <c r="V35" s="138"/>
      <c r="W35" s="138"/>
      <c r="X35" s="138"/>
    </row>
    <row r="36" spans="2:24" x14ac:dyDescent="0.25">
      <c r="B36" s="218"/>
      <c r="C36" s="134">
        <v>6</v>
      </c>
      <c r="D36" s="47" t="s">
        <v>72</v>
      </c>
      <c r="E36" s="75">
        <v>21864</v>
      </c>
      <c r="F36" s="75">
        <f t="shared" si="38"/>
        <v>27960.865763000002</v>
      </c>
      <c r="G36" s="76">
        <f t="shared" si="39"/>
        <v>2357.2762280000002</v>
      </c>
      <c r="H36" s="76">
        <f t="shared" si="39"/>
        <v>2398.0776409999999</v>
      </c>
      <c r="I36" s="76">
        <f t="shared" si="39"/>
        <v>2621.9521180000002</v>
      </c>
      <c r="J36" s="76">
        <f t="shared" si="39"/>
        <v>1617.0181979999998</v>
      </c>
      <c r="K36" s="76">
        <f t="shared" si="39"/>
        <v>2540.6308610000001</v>
      </c>
      <c r="L36" s="76">
        <f t="shared" si="39"/>
        <v>2008.7437519999999</v>
      </c>
      <c r="M36" s="76">
        <f t="shared" si="39"/>
        <v>2278.406281</v>
      </c>
      <c r="N36" s="76">
        <f t="shared" si="39"/>
        <v>2216.483941</v>
      </c>
      <c r="O36" s="76">
        <f t="shared" si="39"/>
        <v>2491.7933659999999</v>
      </c>
      <c r="P36" s="76">
        <f t="shared" si="39"/>
        <v>2563.9956699999998</v>
      </c>
      <c r="Q36" s="76">
        <f t="shared" si="39"/>
        <v>4565.4656210000003</v>
      </c>
      <c r="R36" s="76">
        <f t="shared" si="39"/>
        <v>2634.229147</v>
      </c>
      <c r="S36" s="76">
        <f t="shared" ref="S36" si="44">S12+S20+S28</f>
        <v>2538.0378250000003</v>
      </c>
      <c r="T36" s="48" t="s">
        <v>73</v>
      </c>
      <c r="U36" s="218"/>
      <c r="V36" s="138"/>
      <c r="W36" s="138"/>
      <c r="X36" s="138"/>
    </row>
    <row r="37" spans="2:24" x14ac:dyDescent="0.25">
      <c r="B37" s="218"/>
      <c r="C37" s="134">
        <v>7</v>
      </c>
      <c r="D37" s="47" t="s">
        <v>74</v>
      </c>
      <c r="E37" s="75">
        <v>3893.8</v>
      </c>
      <c r="F37" s="75">
        <f t="shared" si="38"/>
        <v>4668.2292950000001</v>
      </c>
      <c r="G37" s="76">
        <f t="shared" si="39"/>
        <v>431.12099999999998</v>
      </c>
      <c r="H37" s="76">
        <f t="shared" si="39"/>
        <v>353.91087800000003</v>
      </c>
      <c r="I37" s="76">
        <f t="shared" si="39"/>
        <v>682.07831699999997</v>
      </c>
      <c r="J37" s="76">
        <f t="shared" si="39"/>
        <v>321.65547600000002</v>
      </c>
      <c r="K37" s="76">
        <f t="shared" si="39"/>
        <v>347.14955000000003</v>
      </c>
      <c r="L37" s="76">
        <f t="shared" si="39"/>
        <v>251.49605400000002</v>
      </c>
      <c r="M37" s="76">
        <f t="shared" si="39"/>
        <v>331.43904500000002</v>
      </c>
      <c r="N37" s="76">
        <f t="shared" si="39"/>
        <v>382.23607300000003</v>
      </c>
      <c r="O37" s="76">
        <f t="shared" si="39"/>
        <v>395.56644499999999</v>
      </c>
      <c r="P37" s="76">
        <f t="shared" si="39"/>
        <v>516.58656300000007</v>
      </c>
      <c r="Q37" s="76">
        <f t="shared" si="39"/>
        <v>572.0863589999999</v>
      </c>
      <c r="R37" s="76">
        <f t="shared" si="39"/>
        <v>539.464383</v>
      </c>
      <c r="S37" s="76">
        <f t="shared" ref="S37" si="45">S13+S21+S29</f>
        <v>464.58625499999999</v>
      </c>
      <c r="T37" s="48" t="s">
        <v>75</v>
      </c>
      <c r="U37" s="218"/>
      <c r="V37" s="138"/>
      <c r="W37" s="138"/>
      <c r="X37" s="138"/>
    </row>
    <row r="38" spans="2:24" x14ac:dyDescent="0.25">
      <c r="D38" s="35"/>
      <c r="E38" s="35"/>
      <c r="F38" s="79"/>
      <c r="G38" s="79"/>
      <c r="H38" s="79"/>
      <c r="I38" s="79"/>
      <c r="J38" s="79"/>
      <c r="K38" s="79"/>
      <c r="L38" s="79"/>
      <c r="M38" s="79"/>
      <c r="N38" s="79"/>
      <c r="O38" s="79"/>
      <c r="P38" s="79"/>
      <c r="Q38" s="79"/>
      <c r="R38" s="79"/>
      <c r="S38" s="79">
        <f>SUM(S31:S37)</f>
        <v>30033.895857999996</v>
      </c>
    </row>
    <row r="39" spans="2:24" s="14" customFormat="1" ht="11.25" x14ac:dyDescent="0.2">
      <c r="B39" s="135" t="s">
        <v>39</v>
      </c>
      <c r="G39" s="98"/>
      <c r="H39" s="98"/>
      <c r="I39" s="98"/>
      <c r="J39" s="98"/>
      <c r="K39" s="98"/>
      <c r="L39" s="98"/>
      <c r="M39" s="98"/>
      <c r="N39" s="98"/>
      <c r="O39" s="98"/>
      <c r="P39" s="98"/>
      <c r="Q39" s="98"/>
      <c r="R39" s="98"/>
      <c r="S39" s="98"/>
      <c r="U39" s="15" t="s">
        <v>40</v>
      </c>
    </row>
    <row r="40" spans="2:24" s="14" customFormat="1" ht="11.25" x14ac:dyDescent="0.2">
      <c r="B40" s="14" t="s">
        <v>224</v>
      </c>
      <c r="G40" s="77"/>
      <c r="H40" s="77"/>
      <c r="I40" s="77"/>
      <c r="J40" s="165"/>
      <c r="K40" s="77"/>
      <c r="L40" s="77"/>
      <c r="M40" s="77"/>
      <c r="N40" s="77"/>
      <c r="O40" s="77"/>
      <c r="P40" s="77"/>
      <c r="Q40" s="77">
        <v>30033.895857999996</v>
      </c>
      <c r="R40" s="77"/>
      <c r="S40" s="77"/>
      <c r="U40" s="15" t="s">
        <v>219</v>
      </c>
    </row>
    <row r="41" spans="2:24" s="14" customFormat="1" ht="15" customHeight="1" x14ac:dyDescent="0.2">
      <c r="B41" s="14" t="s">
        <v>225</v>
      </c>
      <c r="G41" s="77"/>
      <c r="H41" s="77"/>
      <c r="I41" s="77"/>
      <c r="K41" s="77"/>
      <c r="L41" s="77"/>
      <c r="M41" s="77"/>
      <c r="N41" s="77"/>
      <c r="O41" s="77"/>
      <c r="U41" s="15" t="s">
        <v>220</v>
      </c>
    </row>
    <row r="42" spans="2:24" x14ac:dyDescent="0.25">
      <c r="E42" s="137"/>
      <c r="F42" s="137"/>
      <c r="G42" s="137"/>
      <c r="H42" s="137"/>
      <c r="I42" s="137"/>
      <c r="J42" s="137"/>
      <c r="K42" s="137"/>
      <c r="L42" s="137"/>
      <c r="M42" s="137"/>
      <c r="N42" s="137"/>
      <c r="O42" s="137"/>
      <c r="P42" s="137"/>
      <c r="Q42" s="137"/>
      <c r="R42" s="137"/>
      <c r="S42" s="137"/>
      <c r="T42" s="164"/>
      <c r="U42" s="164"/>
    </row>
    <row r="43" spans="2:24" s="14" customFormat="1" x14ac:dyDescent="0.25">
      <c r="B43" s="170" t="s">
        <v>184</v>
      </c>
      <c r="E43" s="136"/>
      <c r="F43" s="136"/>
      <c r="G43" s="136"/>
      <c r="H43" s="136"/>
      <c r="I43" s="136"/>
      <c r="J43" s="136"/>
      <c r="K43" s="136"/>
      <c r="L43" s="136"/>
      <c r="M43" s="136"/>
      <c r="N43" s="136"/>
      <c r="O43" s="136"/>
      <c r="P43" s="136"/>
      <c r="Q43" s="136"/>
      <c r="R43" s="136"/>
      <c r="S43" s="136"/>
      <c r="U43" s="171" t="s">
        <v>186</v>
      </c>
    </row>
    <row r="44" spans="2:24" s="14" customFormat="1" x14ac:dyDescent="0.25">
      <c r="B44"/>
      <c r="E44" s="136"/>
      <c r="F44" s="136"/>
      <c r="G44" s="136"/>
      <c r="H44" s="136"/>
      <c r="I44" s="136"/>
      <c r="J44" s="136"/>
      <c r="K44" s="136"/>
      <c r="L44" s="136"/>
      <c r="M44" s="136"/>
      <c r="N44" s="136"/>
      <c r="O44" s="136"/>
      <c r="P44" s="136"/>
      <c r="Q44" s="136"/>
      <c r="R44" s="136"/>
      <c r="S44" s="136"/>
      <c r="U44"/>
    </row>
    <row r="45" spans="2:24" s="14" customFormat="1" x14ac:dyDescent="0.25">
      <c r="B45" s="170" t="s">
        <v>185</v>
      </c>
      <c r="E45" s="136"/>
      <c r="F45" s="136"/>
      <c r="G45" s="136"/>
      <c r="H45" s="136"/>
      <c r="I45" s="136"/>
      <c r="J45" s="136"/>
      <c r="K45" s="136"/>
      <c r="L45" s="136"/>
      <c r="M45" s="136"/>
      <c r="N45" s="136"/>
      <c r="O45" s="136"/>
      <c r="P45" s="136"/>
      <c r="Q45" s="136"/>
      <c r="R45" s="136"/>
      <c r="S45" s="136"/>
      <c r="U45" s="170" t="s">
        <v>187</v>
      </c>
    </row>
    <row r="46" spans="2:24" x14ac:dyDescent="0.25">
      <c r="E46" s="137"/>
      <c r="F46" s="137"/>
      <c r="G46" s="137"/>
      <c r="H46" s="137"/>
      <c r="I46" s="137"/>
      <c r="J46" s="137"/>
      <c r="K46" s="137"/>
      <c r="L46" s="137"/>
      <c r="M46" s="137"/>
      <c r="N46" s="137"/>
      <c r="O46" s="137"/>
      <c r="P46" s="137"/>
      <c r="Q46" s="137"/>
      <c r="R46" s="137"/>
      <c r="S46" s="137"/>
    </row>
    <row r="47" spans="2:24" x14ac:dyDescent="0.25">
      <c r="E47" s="137"/>
      <c r="F47" s="137"/>
      <c r="G47" s="137"/>
      <c r="H47" s="137"/>
      <c r="I47" s="137"/>
      <c r="J47" s="137"/>
      <c r="K47" s="137"/>
      <c r="L47" s="137"/>
      <c r="M47" s="137"/>
      <c r="N47" s="137"/>
      <c r="O47" s="137"/>
      <c r="P47" s="137"/>
      <c r="Q47" s="137"/>
      <c r="R47" s="137"/>
      <c r="S47" s="137"/>
    </row>
    <row r="48" spans="2:24" x14ac:dyDescent="0.25">
      <c r="E48" s="137"/>
      <c r="F48" s="137"/>
      <c r="G48" s="137"/>
      <c r="H48" s="137"/>
      <c r="I48" s="137"/>
      <c r="J48" s="137"/>
      <c r="K48" s="137"/>
      <c r="L48" s="137"/>
      <c r="M48" s="137"/>
      <c r="N48" s="137"/>
      <c r="O48" s="137"/>
      <c r="P48" s="137"/>
      <c r="Q48" s="137"/>
      <c r="R48" s="137"/>
      <c r="S48" s="137"/>
    </row>
    <row r="49" spans="5:19" x14ac:dyDescent="0.25">
      <c r="E49" s="137"/>
      <c r="F49" s="137"/>
      <c r="G49" s="137"/>
      <c r="H49" s="137"/>
      <c r="I49" s="137"/>
      <c r="J49" s="137"/>
      <c r="K49" s="137"/>
      <c r="L49" s="137"/>
      <c r="M49" s="137"/>
      <c r="N49" s="137"/>
      <c r="O49" s="137"/>
      <c r="P49" s="137"/>
      <c r="Q49" s="137"/>
      <c r="R49" s="137"/>
      <c r="S49" s="137"/>
    </row>
    <row r="50" spans="5:19" x14ac:dyDescent="0.25">
      <c r="E50" s="137"/>
      <c r="F50" s="137"/>
      <c r="G50" s="137"/>
      <c r="H50" s="137"/>
      <c r="I50" s="137"/>
      <c r="J50" s="137"/>
      <c r="K50" s="137"/>
      <c r="L50" s="137"/>
      <c r="M50" s="137"/>
      <c r="N50" s="137"/>
      <c r="O50" s="137"/>
      <c r="P50" s="137"/>
      <c r="Q50" s="137"/>
      <c r="R50" s="137"/>
      <c r="S50" s="137"/>
    </row>
    <row r="51" spans="5:19" x14ac:dyDescent="0.25">
      <c r="E51" s="137"/>
      <c r="F51" s="137"/>
      <c r="G51" s="137"/>
      <c r="H51" s="137"/>
      <c r="I51" s="137"/>
      <c r="J51" s="137"/>
      <c r="K51" s="137"/>
      <c r="L51" s="137"/>
      <c r="M51" s="137"/>
      <c r="N51" s="137"/>
      <c r="O51" s="137"/>
      <c r="P51" s="137"/>
      <c r="Q51" s="137"/>
      <c r="R51" s="137"/>
      <c r="S51" s="137"/>
    </row>
    <row r="52" spans="5:19" x14ac:dyDescent="0.25">
      <c r="E52" s="137"/>
      <c r="F52" s="137"/>
      <c r="G52" s="137"/>
      <c r="H52" s="137"/>
      <c r="I52" s="137"/>
      <c r="J52" s="137"/>
      <c r="K52" s="137"/>
      <c r="L52" s="137"/>
      <c r="M52" s="137"/>
      <c r="N52" s="137"/>
      <c r="O52" s="137"/>
      <c r="P52" s="137"/>
      <c r="Q52" s="137"/>
      <c r="R52" s="137"/>
      <c r="S52" s="137"/>
    </row>
    <row r="53" spans="5:19" x14ac:dyDescent="0.25">
      <c r="E53" s="137"/>
      <c r="F53" s="137"/>
      <c r="G53" s="137"/>
      <c r="H53" s="137"/>
      <c r="I53" s="137"/>
      <c r="J53" s="137"/>
      <c r="K53" s="137"/>
      <c r="L53" s="137"/>
      <c r="M53" s="137"/>
      <c r="N53" s="137"/>
      <c r="O53" s="137"/>
      <c r="P53" s="137"/>
      <c r="Q53" s="137"/>
      <c r="R53" s="137"/>
      <c r="S53" s="137"/>
    </row>
    <row r="54" spans="5:19" x14ac:dyDescent="0.25">
      <c r="E54" s="137"/>
      <c r="F54" s="137"/>
      <c r="G54" s="137"/>
      <c r="H54" s="137"/>
      <c r="I54" s="137"/>
      <c r="J54" s="137"/>
      <c r="K54" s="137"/>
      <c r="L54" s="137"/>
      <c r="M54" s="137"/>
      <c r="N54" s="137"/>
      <c r="O54" s="137"/>
      <c r="P54" s="137"/>
      <c r="Q54" s="137"/>
      <c r="R54" s="137"/>
      <c r="S54" s="137"/>
    </row>
    <row r="55" spans="5:19" x14ac:dyDescent="0.25">
      <c r="E55" s="137"/>
      <c r="F55" s="137"/>
      <c r="G55" s="137"/>
      <c r="H55" s="137"/>
      <c r="I55" s="137"/>
      <c r="J55" s="137"/>
      <c r="K55" s="137"/>
      <c r="L55" s="137"/>
      <c r="M55" s="137"/>
      <c r="N55" s="137"/>
      <c r="O55" s="137"/>
      <c r="P55" s="137"/>
      <c r="Q55" s="137"/>
      <c r="R55" s="137"/>
      <c r="S55" s="137"/>
    </row>
    <row r="56" spans="5:19" x14ac:dyDescent="0.25">
      <c r="E56" s="137"/>
      <c r="F56" s="137"/>
      <c r="G56" s="137"/>
      <c r="H56" s="137"/>
      <c r="I56" s="137"/>
      <c r="J56" s="137"/>
      <c r="K56" s="137"/>
      <c r="L56" s="137"/>
      <c r="M56" s="137"/>
      <c r="N56" s="137"/>
      <c r="O56" s="137"/>
      <c r="P56" s="137"/>
      <c r="Q56" s="137"/>
      <c r="R56" s="137"/>
      <c r="S56" s="137"/>
    </row>
    <row r="57" spans="5:19" x14ac:dyDescent="0.25">
      <c r="E57" s="137"/>
      <c r="F57" s="137"/>
      <c r="G57" s="137"/>
      <c r="H57" s="137"/>
      <c r="I57" s="137"/>
      <c r="J57" s="137"/>
      <c r="K57" s="137"/>
      <c r="L57" s="137"/>
      <c r="M57" s="137"/>
      <c r="N57" s="137"/>
      <c r="O57" s="137"/>
      <c r="P57" s="137"/>
      <c r="Q57" s="137"/>
      <c r="R57" s="137"/>
      <c r="S57" s="137"/>
    </row>
    <row r="58" spans="5:19" x14ac:dyDescent="0.25">
      <c r="E58" s="137"/>
      <c r="F58" s="137"/>
      <c r="G58" s="137"/>
      <c r="H58" s="137"/>
      <c r="I58" s="137"/>
      <c r="J58" s="137"/>
      <c r="K58" s="137"/>
      <c r="L58" s="137"/>
      <c r="M58" s="137"/>
      <c r="N58" s="137"/>
      <c r="O58" s="137"/>
      <c r="P58" s="137"/>
      <c r="Q58" s="137"/>
      <c r="R58" s="137"/>
      <c r="S58" s="137"/>
    </row>
    <row r="59" spans="5:19" x14ac:dyDescent="0.25">
      <c r="E59" s="137"/>
      <c r="F59" s="137"/>
      <c r="G59" s="137"/>
      <c r="H59" s="137"/>
      <c r="I59" s="137"/>
      <c r="J59" s="137"/>
      <c r="K59" s="137"/>
      <c r="L59" s="137"/>
      <c r="M59" s="137"/>
      <c r="N59" s="137"/>
      <c r="O59" s="137"/>
      <c r="P59" s="137"/>
      <c r="Q59" s="137"/>
      <c r="R59" s="137"/>
      <c r="S59" s="137"/>
    </row>
    <row r="60" spans="5:19" x14ac:dyDescent="0.25">
      <c r="E60" s="137"/>
      <c r="F60" s="137"/>
      <c r="G60" s="137"/>
      <c r="H60" s="137"/>
      <c r="I60" s="137"/>
      <c r="J60" s="137"/>
      <c r="K60" s="137"/>
      <c r="L60" s="137"/>
      <c r="M60" s="137"/>
      <c r="N60" s="137"/>
      <c r="O60" s="137"/>
      <c r="P60" s="137"/>
      <c r="Q60" s="137"/>
      <c r="R60" s="137"/>
      <c r="S60" s="137"/>
    </row>
    <row r="61" spans="5:19" x14ac:dyDescent="0.25">
      <c r="E61" s="137"/>
      <c r="F61" s="137"/>
      <c r="G61" s="137"/>
      <c r="H61" s="137"/>
      <c r="I61" s="137"/>
      <c r="J61" s="137"/>
      <c r="K61" s="137"/>
      <c r="L61" s="137"/>
      <c r="M61" s="137"/>
      <c r="N61" s="137"/>
      <c r="O61" s="137"/>
      <c r="P61" s="137"/>
      <c r="Q61" s="137"/>
      <c r="R61" s="137"/>
      <c r="S61" s="137"/>
    </row>
    <row r="62" spans="5:19" x14ac:dyDescent="0.25">
      <c r="E62" s="137"/>
      <c r="F62" s="137"/>
      <c r="G62" s="137"/>
      <c r="H62" s="137"/>
      <c r="I62" s="137"/>
      <c r="J62" s="137"/>
      <c r="K62" s="137"/>
      <c r="L62" s="137"/>
      <c r="M62" s="137"/>
      <c r="N62" s="137"/>
      <c r="O62" s="137"/>
      <c r="P62" s="137"/>
      <c r="Q62" s="137"/>
      <c r="R62" s="137"/>
      <c r="S62" s="137"/>
    </row>
    <row r="63" spans="5:19" x14ac:dyDescent="0.25">
      <c r="E63" s="137"/>
      <c r="F63" s="137"/>
      <c r="G63" s="137"/>
      <c r="H63" s="137"/>
      <c r="I63" s="137"/>
      <c r="J63" s="137"/>
      <c r="K63" s="137"/>
      <c r="L63" s="137"/>
      <c r="M63" s="137"/>
      <c r="N63" s="137"/>
      <c r="O63" s="137"/>
      <c r="P63" s="137"/>
      <c r="Q63" s="137"/>
      <c r="R63" s="137"/>
      <c r="S63" s="137"/>
    </row>
    <row r="64" spans="5:19" x14ac:dyDescent="0.25">
      <c r="E64" s="137"/>
      <c r="F64" s="137"/>
      <c r="G64" s="137"/>
      <c r="H64" s="137"/>
      <c r="I64" s="137"/>
      <c r="J64" s="137"/>
      <c r="K64" s="137"/>
      <c r="L64" s="137"/>
      <c r="M64" s="137"/>
      <c r="N64" s="137"/>
      <c r="O64" s="137"/>
      <c r="P64" s="137"/>
      <c r="Q64" s="137"/>
      <c r="R64" s="137"/>
      <c r="S64" s="137"/>
    </row>
    <row r="65" spans="5:19" x14ac:dyDescent="0.25">
      <c r="E65" s="137"/>
      <c r="F65" s="137"/>
      <c r="G65" s="137"/>
      <c r="H65" s="137"/>
      <c r="I65" s="137"/>
      <c r="J65" s="137"/>
      <c r="K65" s="137"/>
      <c r="L65" s="137"/>
      <c r="M65" s="137"/>
      <c r="N65" s="137"/>
      <c r="O65" s="137"/>
      <c r="P65" s="137"/>
      <c r="Q65" s="137"/>
      <c r="R65" s="137"/>
      <c r="S65" s="137"/>
    </row>
    <row r="66" spans="5:19" x14ac:dyDescent="0.25">
      <c r="E66" s="137"/>
      <c r="F66" s="137"/>
      <c r="G66" s="137"/>
      <c r="H66" s="137"/>
      <c r="I66" s="137"/>
      <c r="J66" s="137"/>
      <c r="K66" s="137"/>
      <c r="L66" s="137"/>
      <c r="M66" s="137"/>
      <c r="N66" s="137"/>
      <c r="O66" s="137"/>
      <c r="P66" s="137"/>
      <c r="Q66" s="137"/>
      <c r="R66" s="137"/>
      <c r="S66" s="137"/>
    </row>
    <row r="67" spans="5:19" x14ac:dyDescent="0.25">
      <c r="E67" s="137"/>
      <c r="F67" s="137"/>
      <c r="G67" s="137"/>
      <c r="H67" s="137"/>
      <c r="I67" s="137"/>
      <c r="J67" s="137"/>
      <c r="K67" s="137"/>
      <c r="L67" s="137"/>
      <c r="M67" s="137"/>
      <c r="N67" s="137"/>
      <c r="O67" s="137"/>
      <c r="P67" s="137"/>
      <c r="Q67" s="137"/>
      <c r="R67" s="137"/>
      <c r="S67" s="137"/>
    </row>
    <row r="68" spans="5:19" x14ac:dyDescent="0.25">
      <c r="E68" s="137"/>
      <c r="F68" s="137"/>
      <c r="G68" s="137"/>
      <c r="H68" s="137"/>
      <c r="I68" s="137"/>
      <c r="J68" s="137"/>
      <c r="K68" s="137"/>
      <c r="L68" s="137"/>
      <c r="M68" s="137"/>
      <c r="N68" s="137"/>
      <c r="O68" s="137"/>
      <c r="P68" s="137"/>
      <c r="Q68" s="137"/>
      <c r="R68" s="137"/>
      <c r="S68" s="137"/>
    </row>
    <row r="69" spans="5:19" x14ac:dyDescent="0.25">
      <c r="E69" s="137"/>
      <c r="F69" s="137"/>
      <c r="G69" s="137"/>
      <c r="H69" s="137"/>
      <c r="I69" s="137"/>
      <c r="J69" s="137"/>
      <c r="K69" s="137"/>
      <c r="L69" s="137"/>
      <c r="M69" s="137"/>
      <c r="N69" s="137"/>
      <c r="O69" s="137"/>
      <c r="P69" s="137"/>
      <c r="Q69" s="137"/>
      <c r="R69" s="137"/>
      <c r="S69" s="137"/>
    </row>
    <row r="70" spans="5:19" x14ac:dyDescent="0.25">
      <c r="E70" s="137"/>
      <c r="F70" s="137"/>
      <c r="G70" s="137"/>
      <c r="H70" s="137"/>
      <c r="I70" s="137"/>
      <c r="J70" s="137"/>
      <c r="K70" s="137"/>
      <c r="L70" s="137"/>
      <c r="M70" s="137"/>
      <c r="N70" s="137"/>
      <c r="O70" s="137"/>
      <c r="P70" s="137"/>
      <c r="Q70" s="137"/>
      <c r="R70" s="137"/>
      <c r="S70" s="137"/>
    </row>
  </sheetData>
  <mergeCells count="17">
    <mergeCell ref="G4:Q4"/>
    <mergeCell ref="K2:U2"/>
    <mergeCell ref="U22:U29"/>
    <mergeCell ref="U30:U37"/>
    <mergeCell ref="T4:T5"/>
    <mergeCell ref="U4:U5"/>
    <mergeCell ref="U6:U13"/>
    <mergeCell ref="U14:U21"/>
    <mergeCell ref="B30:B37"/>
    <mergeCell ref="E4:E5"/>
    <mergeCell ref="F4:F5"/>
    <mergeCell ref="B4:B5"/>
    <mergeCell ref="D4:D5"/>
    <mergeCell ref="B22:B29"/>
    <mergeCell ref="B14:B21"/>
    <mergeCell ref="B6:B13"/>
    <mergeCell ref="C4:C5"/>
  </mergeCells>
  <hyperlinks>
    <hyperlink ref="B43" location="'Index الفهرس'!A1" display="Return to Main Page" xr:uid="{7EE4C425-EE53-4E41-B7B0-22DA30DA4D6F}"/>
    <hyperlink ref="B45" location="'Enquiries الاستفسارات '!A1" display="Contact us for media support and coordination." xr:uid="{1535E60D-0C71-408A-A358-1C9CAF1B0793}"/>
    <hyperlink ref="U43" location="'Index الفهرس'!A1" display="العودة إلى الصفحة الرئيسية " xr:uid="{50AF9641-A110-4609-A50B-72B837917FD7}"/>
    <hyperlink ref="U45" location="'Enquiries الاستفسارات '!A1" display="للنشر الإعلامي يُرجى التواصل معنا للدعم والتنسيق." xr:uid="{B03B3C2D-C5C7-4E7B-BDD2-C12E12B3D3B1}"/>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D6047-79E0-4BB8-A319-14E4F4733C79}">
  <sheetPr codeName="Sheet5"/>
  <dimension ref="B2:W45"/>
  <sheetViews>
    <sheetView showGridLines="0" zoomScale="80" zoomScaleNormal="80" workbookViewId="0">
      <selection activeCell="X15" sqref="X15"/>
    </sheetView>
  </sheetViews>
  <sheetFormatPr defaultRowHeight="15" x14ac:dyDescent="0.25"/>
  <cols>
    <col min="1" max="1" width="4.5703125" customWidth="1"/>
    <col min="2" max="2" width="13.5703125" customWidth="1"/>
    <col min="3" max="3" width="6.42578125" bestFit="1" customWidth="1"/>
    <col min="4" max="4" width="58" customWidth="1"/>
    <col min="5" max="5" width="8.42578125" customWidth="1"/>
    <col min="6" max="6" width="8.5703125" customWidth="1"/>
    <col min="7" max="7" width="8.5703125" style="119" bestFit="1" customWidth="1"/>
    <col min="8" max="8" width="9.85546875" style="119" bestFit="1" customWidth="1"/>
    <col min="9" max="9" width="10.140625" style="119" bestFit="1" customWidth="1"/>
    <col min="10" max="10" width="9.140625" style="119" bestFit="1" customWidth="1"/>
    <col min="11" max="11" width="9.42578125" style="119" bestFit="1" customWidth="1"/>
    <col min="12" max="12" width="10.140625" style="119" bestFit="1" customWidth="1"/>
    <col min="13" max="13" width="9.42578125" style="119" bestFit="1" customWidth="1"/>
    <col min="14" max="14" width="10.85546875" style="119" customWidth="1"/>
    <col min="15" max="15" width="10.140625" style="119" bestFit="1" customWidth="1"/>
    <col min="16" max="17" width="9.5703125" style="119" customWidth="1"/>
    <col min="18" max="18" width="11" style="119" customWidth="1"/>
    <col min="19" max="19" width="9.5703125" style="119" customWidth="1"/>
    <col min="20" max="20" width="26.85546875" bestFit="1" customWidth="1"/>
    <col min="21" max="21" width="13.5703125" customWidth="1"/>
  </cols>
  <sheetData>
    <row r="2" spans="2:23" ht="15.75" x14ac:dyDescent="0.25">
      <c r="B2" s="153" t="s">
        <v>160</v>
      </c>
      <c r="C2" s="17"/>
      <c r="M2" s="220" t="s">
        <v>159</v>
      </c>
      <c r="N2" s="220"/>
      <c r="O2" s="220"/>
      <c r="P2" s="220"/>
      <c r="Q2" s="220"/>
      <c r="R2" s="220"/>
      <c r="S2" s="220"/>
      <c r="T2" s="220"/>
      <c r="U2" s="220"/>
    </row>
    <row r="3" spans="2:23" x14ac:dyDescent="0.25">
      <c r="B3" s="158" t="s">
        <v>113</v>
      </c>
      <c r="C3" s="13"/>
      <c r="T3" s="16"/>
      <c r="U3" s="159" t="s">
        <v>113</v>
      </c>
    </row>
    <row r="4" spans="2:23" ht="23.1" customHeight="1" x14ac:dyDescent="0.25">
      <c r="B4" s="203" t="s">
        <v>130</v>
      </c>
      <c r="C4" s="203" t="s">
        <v>146</v>
      </c>
      <c r="D4" s="211" t="s">
        <v>17</v>
      </c>
      <c r="E4" s="205">
        <v>2021</v>
      </c>
      <c r="F4" s="205">
        <v>2022</v>
      </c>
      <c r="G4" s="207">
        <v>2024</v>
      </c>
      <c r="H4" s="207"/>
      <c r="I4" s="207"/>
      <c r="J4" s="207"/>
      <c r="K4" s="207"/>
      <c r="L4" s="207"/>
      <c r="M4" s="207"/>
      <c r="N4" s="207"/>
      <c r="O4" s="207"/>
      <c r="P4" s="207"/>
      <c r="Q4" s="207"/>
      <c r="R4" s="188"/>
      <c r="S4" s="188">
        <v>2025</v>
      </c>
      <c r="T4" s="204" t="s">
        <v>16</v>
      </c>
      <c r="U4" s="203" t="s">
        <v>138</v>
      </c>
    </row>
    <row r="5" spans="2:23" ht="29.45" customHeight="1" x14ac:dyDescent="0.25">
      <c r="B5" s="217"/>
      <c r="C5" s="203"/>
      <c r="D5" s="211"/>
      <c r="E5" s="205"/>
      <c r="F5" s="205"/>
      <c r="G5" s="60" t="s">
        <v>98</v>
      </c>
      <c r="H5" s="60" t="s">
        <v>99</v>
      </c>
      <c r="I5" s="60" t="s">
        <v>96</v>
      </c>
      <c r="J5" s="60" t="s">
        <v>97</v>
      </c>
      <c r="K5" s="60" t="s">
        <v>100</v>
      </c>
      <c r="L5" s="60" t="s">
        <v>101</v>
      </c>
      <c r="M5" s="60" t="s">
        <v>102</v>
      </c>
      <c r="N5" s="60" t="s">
        <v>103</v>
      </c>
      <c r="O5" s="60" t="s">
        <v>104</v>
      </c>
      <c r="P5" s="60" t="s">
        <v>152</v>
      </c>
      <c r="Q5" s="60" t="s">
        <v>165</v>
      </c>
      <c r="R5" s="61" t="s">
        <v>107</v>
      </c>
      <c r="S5" s="60" t="s">
        <v>98</v>
      </c>
      <c r="T5" s="204"/>
      <c r="U5" s="217"/>
    </row>
    <row r="6" spans="2:23" ht="15" customHeight="1" x14ac:dyDescent="0.25">
      <c r="B6" s="219" t="s">
        <v>131</v>
      </c>
      <c r="C6" s="104"/>
      <c r="D6" s="65" t="s">
        <v>61</v>
      </c>
      <c r="E6" s="109">
        <f>'Table 3 الجدول'!E6/'Table 3 الجدول'!E6*100</f>
        <v>100</v>
      </c>
      <c r="F6" s="71">
        <f>'Table 3 الجدول'!F6/'Table 3 الجدول'!F6*100</f>
        <v>100</v>
      </c>
      <c r="G6" s="128">
        <f>'Table 3 الجدول'!G6/'Table 3 الجدول'!G6*100</f>
        <v>100</v>
      </c>
      <c r="H6" s="128">
        <f>'Table 3 الجدول'!H6/'Table 3 الجدول'!H6*100</f>
        <v>100</v>
      </c>
      <c r="I6" s="128">
        <f>'Table 3 الجدول'!I6/'Table 3 الجدول'!I6*100</f>
        <v>100</v>
      </c>
      <c r="J6" s="128">
        <f>'Table 3 الجدول'!J6/'Table 3 الجدول'!J6*100</f>
        <v>100</v>
      </c>
      <c r="K6" s="128">
        <f>'Table 3 الجدول'!K6/'Table 3 الجدول'!K6*100</f>
        <v>100</v>
      </c>
      <c r="L6" s="128">
        <f>'Table 3 الجدول'!L6/'Table 3 الجدول'!L6*100</f>
        <v>100</v>
      </c>
      <c r="M6" s="128">
        <f>'Table 3 الجدول'!M6/'Table 3 الجدول'!M6*100</f>
        <v>100</v>
      </c>
      <c r="N6" s="128">
        <f>'Table 3 الجدول'!N6/'Table 3 الجدول'!N6*100</f>
        <v>100</v>
      </c>
      <c r="O6" s="128">
        <f>'Table 3 الجدول'!O6/'Table 3 الجدول'!O6*100</f>
        <v>100</v>
      </c>
      <c r="P6" s="128">
        <f>'Table 3 الجدول'!P6/'Table 3 الجدول'!P6*100</f>
        <v>100</v>
      </c>
      <c r="Q6" s="128">
        <f>'Table 3 الجدول'!Q6/'Table 3 الجدول'!Q6*100</f>
        <v>100</v>
      </c>
      <c r="R6" s="128">
        <f>'Table 3 الجدول'!R6/'Table 3 الجدول'!R6*100</f>
        <v>100</v>
      </c>
      <c r="S6" s="128">
        <f>'Table 3 الجدول'!S6/'Table 3 الجدول'!S6*100</f>
        <v>100</v>
      </c>
      <c r="T6" s="67" t="s">
        <v>112</v>
      </c>
      <c r="U6" s="219" t="s">
        <v>137</v>
      </c>
    </row>
    <row r="7" spans="2:23" ht="14.45" customHeight="1" x14ac:dyDescent="0.25">
      <c r="B7" s="219"/>
      <c r="C7" s="132">
        <v>1</v>
      </c>
      <c r="D7" s="45" t="s">
        <v>62</v>
      </c>
      <c r="E7" s="113">
        <f>'Table 3 الجدول'!E7/'Table 3 الجدول'!E6*100</f>
        <v>7.7023743134085594</v>
      </c>
      <c r="F7" s="113">
        <f>'Table 3 الجدول'!F7/'Table 3 الجدول'!F6*100</f>
        <v>8.2510236813995412</v>
      </c>
      <c r="G7" s="126">
        <f>'Table 3 الجدول'!G7/'Table 3 الجدول'!G6*100</f>
        <v>12.718088349552655</v>
      </c>
      <c r="H7" s="126">
        <f>'Table 3 الجدول'!H7/'Table 3 الجدول'!H6*100</f>
        <v>10.744468948332255</v>
      </c>
      <c r="I7" s="126">
        <f>'Table 3 الجدول'!I7/'Table 3 الجدول'!I6*100</f>
        <v>9.3744626848372814</v>
      </c>
      <c r="J7" s="126">
        <f>'Table 3 الجدول'!J7/'Table 3 الجدول'!J6*100</f>
        <v>7.8950695993987656</v>
      </c>
      <c r="K7" s="126">
        <f>'Table 3 الجدول'!K7/'Table 3 الجدول'!K6*100</f>
        <v>4.6979206290091531</v>
      </c>
      <c r="L7" s="126">
        <f>'Table 3 الجدول'!L7/'Table 3 الجدول'!L6*100</f>
        <v>6.2247024383692766</v>
      </c>
      <c r="M7" s="126">
        <f>'Table 3 الجدول'!M7/'Table 3 الجدول'!M6*100</f>
        <v>9.3609098754170432</v>
      </c>
      <c r="N7" s="126">
        <f>'Table 3 الجدول'!N7/'Table 3 الجدول'!N6*100</f>
        <v>6.2071053763634616</v>
      </c>
      <c r="O7" s="126">
        <f>'Table 3 الجدول'!O7/'Table 3 الجدول'!O6*100</f>
        <v>7.2963426648770078</v>
      </c>
      <c r="P7" s="126">
        <f>'Table 3 الجدول'!P7/'Table 3 الجدول'!P6*100</f>
        <v>7.122643198969576</v>
      </c>
      <c r="Q7" s="126">
        <f>'Table 3 الجدول'!Q7/'Table 3 الجدول'!Q6*100</f>
        <v>11.480987101112493</v>
      </c>
      <c r="R7" s="126">
        <f>'Table 3 الجدول'!R7/'Table 3 الجدول'!R6*100</f>
        <v>6.5319233758609379</v>
      </c>
      <c r="S7" s="126">
        <f>'Table 3 الجدول'!S7/'Table 3 الجدول'!S6*100</f>
        <v>6.6621568900542592</v>
      </c>
      <c r="T7" s="46" t="s">
        <v>63</v>
      </c>
      <c r="U7" s="219"/>
    </row>
    <row r="8" spans="2:23" x14ac:dyDescent="0.25">
      <c r="B8" s="219"/>
      <c r="C8" s="132">
        <v>2</v>
      </c>
      <c r="D8" s="45" t="s">
        <v>64</v>
      </c>
      <c r="E8" s="113">
        <f>'Table 3 الجدول'!E8/'Table 3 الجدول'!E6*100</f>
        <v>83.347620980270904</v>
      </c>
      <c r="F8" s="113">
        <f>'Table 3 الجدول'!F8/'Table 3 الجدول'!F6*100</f>
        <v>81.807039818172257</v>
      </c>
      <c r="G8" s="126">
        <f>'Table 3 الجدول'!G8/'Table 3 الجدول'!G6*100</f>
        <v>72.728591148683705</v>
      </c>
      <c r="H8" s="126">
        <f>'Table 3 الجدول'!H8/'Table 3 الجدول'!H6*100</f>
        <v>76.66775484265446</v>
      </c>
      <c r="I8" s="126">
        <f>'Table 3 الجدول'!I8/'Table 3 الجدول'!I6*100</f>
        <v>78.6544538140529</v>
      </c>
      <c r="J8" s="126">
        <f>'Table 3 الجدول'!J8/'Table 3 الجدول'!J6*100</f>
        <v>82.340755268465742</v>
      </c>
      <c r="K8" s="126">
        <f>'Table 3 الجدول'!K8/'Table 3 الجدول'!K6*100</f>
        <v>87.625344078690802</v>
      </c>
      <c r="L8" s="126">
        <f>'Table 3 الجدول'!L8/'Table 3 الجدول'!L6*100</f>
        <v>84.108617555290749</v>
      </c>
      <c r="M8" s="126">
        <f>'Table 3 الجدول'!M8/'Table 3 الجدول'!M6*100</f>
        <v>80.135383580863248</v>
      </c>
      <c r="N8" s="126">
        <f>'Table 3 الجدول'!N8/'Table 3 الجدول'!N6*100</f>
        <v>84.788588192417933</v>
      </c>
      <c r="O8" s="126">
        <f>'Table 3 الجدول'!O8/'Table 3 الجدول'!O6*100</f>
        <v>79.478164844862391</v>
      </c>
      <c r="P8" s="126">
        <f>'Table 3 الجدول'!P8/'Table 3 الجدول'!P6*100</f>
        <v>82.18393192461474</v>
      </c>
      <c r="Q8" s="126">
        <f>'Table 3 الجدول'!Q8/'Table 3 الجدول'!Q6*100</f>
        <v>74.169727445368252</v>
      </c>
      <c r="R8" s="126">
        <f>'Table 3 الجدول'!R8/'Table 3 الجدول'!R6*100</f>
        <v>83.589765436984564</v>
      </c>
      <c r="S8" s="126">
        <f>'Table 3 الجدول'!S8/'Table 3 الجدول'!S6*100</f>
        <v>85.211525240909893</v>
      </c>
      <c r="T8" s="46" t="s">
        <v>65</v>
      </c>
      <c r="U8" s="219"/>
    </row>
    <row r="9" spans="2:23" x14ac:dyDescent="0.25">
      <c r="B9" s="219"/>
      <c r="C9" s="132">
        <v>3</v>
      </c>
      <c r="D9" s="45" t="s">
        <v>66</v>
      </c>
      <c r="E9" s="113">
        <f>'Table 3 الجدول'!E9/'Table 3 الجدول'!E6*100</f>
        <v>0.60078964973841964</v>
      </c>
      <c r="F9" s="113">
        <f>'Table 3 الجدول'!F9/'Table 3 الجدول'!F6*100</f>
        <v>0.57188191750896011</v>
      </c>
      <c r="G9" s="126">
        <f>'Table 3 الجدول'!G9/'Table 3 الجدول'!G6*100</f>
        <v>0.71651557100496355</v>
      </c>
      <c r="H9" s="126">
        <f>'Table 3 الجدول'!H9/'Table 3 الجدول'!H6*100</f>
        <v>0.61028895956851681</v>
      </c>
      <c r="I9" s="126">
        <f>'Table 3 الجدول'!I9/'Table 3 الجدول'!I6*100</f>
        <v>0.48881892553526385</v>
      </c>
      <c r="J9" s="126">
        <f>'Table 3 الجدول'!J9/'Table 3 الجدول'!J6*100</f>
        <v>0.6367614913255476</v>
      </c>
      <c r="K9" s="126">
        <f>'Table 3 الجدول'!K9/'Table 3 الجدول'!K6*100</f>
        <v>0.43090115497037734</v>
      </c>
      <c r="L9" s="126">
        <f>'Table 3 الجدول'!L9/'Table 3 الجدول'!L6*100</f>
        <v>0.55759952296914062</v>
      </c>
      <c r="M9" s="126">
        <f>'Table 3 الجدول'!M9/'Table 3 الجدول'!M6*100</f>
        <v>0.66404726782531498</v>
      </c>
      <c r="N9" s="126">
        <f>'Table 3 الجدول'!N9/'Table 3 الجدول'!N6*100</f>
        <v>0.51161509550375328</v>
      </c>
      <c r="O9" s="126">
        <f>'Table 3 الجدول'!O9/'Table 3 الجدول'!O6*100</f>
        <v>0.51440202898250287</v>
      </c>
      <c r="P9" s="126">
        <f>'Table 3 الجدول'!P9/'Table 3 الجدول'!P6*100</f>
        <v>0.54232654672663605</v>
      </c>
      <c r="Q9" s="126">
        <f>'Table 3 الجدول'!Q9/'Table 3 الجدول'!Q6*100</f>
        <v>0.61969678783930915</v>
      </c>
      <c r="R9" s="126">
        <f>'Table 3 الجدول'!R9/'Table 3 الجدول'!R6*100</f>
        <v>0.32818032849530859</v>
      </c>
      <c r="S9" s="126">
        <f>'Table 3 الجدول'!S9/'Table 3 الجدول'!S6*100</f>
        <v>0.30338197303251113</v>
      </c>
      <c r="T9" s="46" t="s">
        <v>67</v>
      </c>
      <c r="U9" s="219"/>
    </row>
    <row r="10" spans="2:23" x14ac:dyDescent="0.25">
      <c r="B10" s="219"/>
      <c r="C10" s="132">
        <v>4</v>
      </c>
      <c r="D10" s="45" t="s">
        <v>68</v>
      </c>
      <c r="E10" s="113">
        <f>'Table 3 الجدول'!E10/'Table 3 الجدول'!E6*100</f>
        <v>2.801019803994401</v>
      </c>
      <c r="F10" s="113">
        <f>'Table 3 الجدول'!F10/'Table 3 الجدول'!F6*100</f>
        <v>3.3151928375651813</v>
      </c>
      <c r="G10" s="126">
        <f>'Table 3 الجدول'!G10/'Table 3 الجدول'!G6*100</f>
        <v>5.2826854744813883</v>
      </c>
      <c r="H10" s="126">
        <f>'Table 3 الجدول'!H10/'Table 3 الجدول'!H6*100</f>
        <v>3.0545502904133008</v>
      </c>
      <c r="I10" s="126">
        <f>'Table 3 الجدول'!I10/'Table 3 الجدول'!I6*100</f>
        <v>2.6928655025608665</v>
      </c>
      <c r="J10" s="126">
        <f>'Table 3 الجدول'!J10/'Table 3 الجدول'!J6*100</f>
        <v>2.995946238314958</v>
      </c>
      <c r="K10" s="126">
        <f>'Table 3 الجدول'!K10/'Table 3 الجدول'!K6*100</f>
        <v>1.8703337205314328</v>
      </c>
      <c r="L10" s="126">
        <f>'Table 3 الجدول'!L10/'Table 3 الجدول'!L6*100</f>
        <v>2.4866293435836622</v>
      </c>
      <c r="M10" s="126">
        <f>'Table 3 الجدول'!M10/'Table 3 الجدول'!M6*100</f>
        <v>3.2663133231774824</v>
      </c>
      <c r="N10" s="126">
        <f>'Table 3 الجدول'!N10/'Table 3 الجدول'!N6*100</f>
        <v>2.8452668377215029</v>
      </c>
      <c r="O10" s="126">
        <f>'Table 3 الجدول'!O10/'Table 3 الجدول'!O6*100</f>
        <v>5.0778284066693091</v>
      </c>
      <c r="P10" s="126">
        <f>'Table 3 الجدول'!P10/'Table 3 الجدول'!P6*100</f>
        <v>3.2563021914396799</v>
      </c>
      <c r="Q10" s="126">
        <f>'Table 3 الجدول'!Q10/'Table 3 الجدول'!Q6*100</f>
        <v>6.6209392599530972</v>
      </c>
      <c r="R10" s="126">
        <f>'Table 3 الجدول'!R10/'Table 3 الجدول'!R6*100</f>
        <v>4.0208309249781031</v>
      </c>
      <c r="S10" s="126">
        <f>'Table 3 الجدول'!S10/'Table 3 الجدول'!S6*100</f>
        <v>3.0040471518591807</v>
      </c>
      <c r="T10" s="46" t="s">
        <v>69</v>
      </c>
      <c r="U10" s="219"/>
    </row>
    <row r="11" spans="2:23" x14ac:dyDescent="0.25">
      <c r="B11" s="219"/>
      <c r="C11" s="132">
        <v>5</v>
      </c>
      <c r="D11" s="45" t="s">
        <v>70</v>
      </c>
      <c r="E11" s="113">
        <f>'Table 3 الجدول'!E11/'Table 3 الجدول'!E6*100</f>
        <v>0.68206223881186145</v>
      </c>
      <c r="F11" s="113">
        <f>'Table 3 الجدول'!F11/'Table 3 الجدول'!F6*100</f>
        <v>0.82832595872516634</v>
      </c>
      <c r="G11" s="126">
        <f>'Table 3 الجدول'!G11/'Table 3 الجدول'!G6*100</f>
        <v>1.1035557021775702</v>
      </c>
      <c r="H11" s="126">
        <f>'Table 3 الجدول'!H11/'Table 3 الجدول'!H6*100</f>
        <v>1.5687222400398189</v>
      </c>
      <c r="I11" s="126">
        <f>'Table 3 الجدول'!I11/'Table 3 الجدول'!I6*100</f>
        <v>0.96617925052769993</v>
      </c>
      <c r="J11" s="126">
        <f>'Table 3 الجدول'!J11/'Table 3 الجدول'!J6*100</f>
        <v>0.92541228551463639</v>
      </c>
      <c r="K11" s="126">
        <f>'Table 3 الجدول'!K11/'Table 3 الجدول'!K6*100</f>
        <v>0.83869023601376413</v>
      </c>
      <c r="L11" s="126">
        <f>'Table 3 الجدول'!L11/'Table 3 الجدول'!L6*100</f>
        <v>0.71961289361981651</v>
      </c>
      <c r="M11" s="126">
        <f>'Table 3 الجدول'!M11/'Table 3 الجدول'!M6*100</f>
        <v>0.70689529676191709</v>
      </c>
      <c r="N11" s="126">
        <f>'Table 3 الجدول'!N11/'Table 3 الجدول'!N6*100</f>
        <v>0.69949468067168297</v>
      </c>
      <c r="O11" s="126">
        <f>'Table 3 الجدول'!O11/'Table 3 الجدول'!O6*100</f>
        <v>2.4506364615438607</v>
      </c>
      <c r="P11" s="126">
        <f>'Table 3 الجدول'!P11/'Table 3 الجدول'!P6*100</f>
        <v>1.0822591541876017</v>
      </c>
      <c r="Q11" s="126">
        <f>'Table 3 الجدول'!Q11/'Table 3 الجدول'!Q6*100</f>
        <v>1.0115705343253834</v>
      </c>
      <c r="R11" s="126">
        <f>'Table 3 الجدول'!R11/'Table 3 الجدول'!R6*100</f>
        <v>1.1212387094855081</v>
      </c>
      <c r="S11" s="126">
        <f>'Table 3 الجدول'!S11/'Table 3 الجدول'!S6*100</f>
        <v>0.88495396011611405</v>
      </c>
      <c r="T11" s="46" t="s">
        <v>71</v>
      </c>
      <c r="U11" s="219"/>
    </row>
    <row r="12" spans="2:23" ht="14.45" customHeight="1" x14ac:dyDescent="0.25">
      <c r="B12" s="219"/>
      <c r="C12" s="132">
        <v>6</v>
      </c>
      <c r="D12" s="45" t="s">
        <v>72</v>
      </c>
      <c r="E12" s="113">
        <f>'Table 3 الجدول'!E12/'Table 3 الجدول'!E6*100</f>
        <v>4.7294979013858844</v>
      </c>
      <c r="F12" s="113">
        <f>'Table 3 الجدول'!F12/'Table 3 الجدول'!F6*100</f>
        <v>5.071387814109432</v>
      </c>
      <c r="G12" s="126">
        <f>'Table 3 الجدول'!G12/'Table 3 الجدول'!G6*100</f>
        <v>7.258396577851185</v>
      </c>
      <c r="H12" s="126">
        <f>'Table 3 الجدول'!H12/'Table 3 الجدول'!H6*100</f>
        <v>6.9433082215778903</v>
      </c>
      <c r="I12" s="126">
        <f>'Table 3 الجدول'!I12/'Table 3 الجدول'!I6*100</f>
        <v>7.7162765374231039</v>
      </c>
      <c r="J12" s="126">
        <f>'Table 3 الجدول'!J12/'Table 3 الجدول'!J6*100</f>
        <v>5.0956051993554361</v>
      </c>
      <c r="K12" s="126">
        <f>'Table 3 الجدول'!K12/'Table 3 الجدول'!K6*100</f>
        <v>4.4218658245113067</v>
      </c>
      <c r="L12" s="126">
        <f>'Table 3 الجدول'!L12/'Table 3 الجدول'!L6*100</f>
        <v>5.7832400436124063</v>
      </c>
      <c r="M12" s="126">
        <f>'Table 3 الجدول'!M12/'Table 3 الجدول'!M6*100</f>
        <v>5.7125440974153499</v>
      </c>
      <c r="N12" s="126">
        <f>'Table 3 الجدول'!N12/'Table 3 الجدول'!N6*100</f>
        <v>4.7467742368850425</v>
      </c>
      <c r="O12" s="126">
        <f>'Table 3 الجدول'!O12/'Table 3 الجدول'!O6*100</f>
        <v>5.0279408037322701</v>
      </c>
      <c r="P12" s="126">
        <f>'Table 3 الجدول'!P12/'Table 3 الجدول'!P6*100</f>
        <v>5.5990515844831226</v>
      </c>
      <c r="Q12" s="126">
        <f>'Table 3 الجدول'!Q12/'Table 3 الجدول'!Q6*100</f>
        <v>5.7562745313347614</v>
      </c>
      <c r="R12" s="126">
        <f>'Table 3 الجدول'!R12/'Table 3 الجدول'!R6*100</f>
        <v>4.1973674562352699</v>
      </c>
      <c r="S12" s="126">
        <f>'Table 3 الجدول'!S12/'Table 3 الجدول'!S6*100</f>
        <v>3.8347370022925089</v>
      </c>
      <c r="T12" s="46" t="s">
        <v>73</v>
      </c>
      <c r="U12" s="219"/>
    </row>
    <row r="13" spans="2:23" x14ac:dyDescent="0.25">
      <c r="B13" s="219"/>
      <c r="C13" s="132">
        <v>7</v>
      </c>
      <c r="D13" s="45" t="s">
        <v>74</v>
      </c>
      <c r="E13" s="113">
        <f>'Table 3 الجدول'!E13/'Table 3 الجدول'!E6*100</f>
        <v>0.13673632358433371</v>
      </c>
      <c r="F13" s="113">
        <f>'Table 3 الجدول'!F13/'Table 3 الجدول'!F6*100</f>
        <v>0.15514797251945767</v>
      </c>
      <c r="G13" s="126">
        <f>'Table 3 الجدول'!G13/'Table 3 الجدول'!G6*100</f>
        <v>0.19216717624853052</v>
      </c>
      <c r="H13" s="126">
        <f>'Table 3 الجدول'!H13/'Table 3 الجدول'!H6*100</f>
        <v>0.41090649741376195</v>
      </c>
      <c r="I13" s="126">
        <f>'Table 3 الجدول'!I13/'Table 3 الجدول'!I6*100</f>
        <v>0.10694328506287926</v>
      </c>
      <c r="J13" s="126">
        <f>'Table 3 الجدول'!J13/'Table 3 الجدول'!J6*100</f>
        <v>0.11044991762491241</v>
      </c>
      <c r="K13" s="126">
        <f>'Table 3 الجدول'!K13/'Table 3 الجدول'!K6*100</f>
        <v>0.1149443562731592</v>
      </c>
      <c r="L13" s="126">
        <f>'Table 3 الجدول'!L13/'Table 3 الجدول'!L6*100</f>
        <v>0.11959820255493371</v>
      </c>
      <c r="M13" s="126">
        <f>'Table 3 الجدول'!M13/'Table 3 الجدول'!M6*100</f>
        <v>0.15390655853963958</v>
      </c>
      <c r="N13" s="126">
        <f>'Table 3 الجدول'!N13/'Table 3 الجدول'!N6*100</f>
        <v>0.20115558043663481</v>
      </c>
      <c r="O13" s="126">
        <f>'Table 3 الجدول'!O13/'Table 3 الجدول'!O6*100</f>
        <v>0.15468478933266486</v>
      </c>
      <c r="P13" s="126">
        <f>'Table 3 الجدول'!P13/'Table 3 الجدول'!P6*100</f>
        <v>0.21348539957864182</v>
      </c>
      <c r="Q13" s="126">
        <f>'Table 3 الجدول'!Q13/'Table 3 الجدول'!Q6*100</f>
        <v>0.34080434006669846</v>
      </c>
      <c r="R13" s="126">
        <f>'Table 3 الجدول'!R13/'Table 3 الجدول'!R6*100</f>
        <v>0.21069376796030165</v>
      </c>
      <c r="S13" s="126">
        <f>'Table 3 الجدول'!S13/'Table 3 الجدول'!S6*100</f>
        <v>9.9197781735532897E-2</v>
      </c>
      <c r="T13" s="46" t="s">
        <v>75</v>
      </c>
      <c r="U13" s="219"/>
      <c r="W13" s="39"/>
    </row>
    <row r="14" spans="2:23" ht="15" customHeight="1" x14ac:dyDescent="0.25">
      <c r="B14" s="218" t="s">
        <v>28</v>
      </c>
      <c r="C14" s="134"/>
      <c r="D14" s="100" t="s">
        <v>61</v>
      </c>
      <c r="E14" s="125">
        <f>'Table 3 الجدول'!E14/'Table 3 الجدول'!E14*100</f>
        <v>100</v>
      </c>
      <c r="F14" s="74">
        <f>'Table 3 الجدول'!F14/'Table 3 الجدول'!F14*100</f>
        <v>100</v>
      </c>
      <c r="G14" s="193">
        <f>'Table 3 الجدول'!G14/'Table 3 الجدول'!G14*100</f>
        <v>100</v>
      </c>
      <c r="H14" s="193">
        <f>'Table 3 الجدول'!H14/'Table 3 الجدول'!H14*100</f>
        <v>100</v>
      </c>
      <c r="I14" s="193">
        <f>'Table 3 الجدول'!I14/'Table 3 الجدول'!I14*100</f>
        <v>100</v>
      </c>
      <c r="J14" s="193">
        <f>'Table 3 الجدول'!J14/'Table 3 الجدول'!J14*100</f>
        <v>100</v>
      </c>
      <c r="K14" s="193">
        <f>'Table 3 الجدول'!K14/'Table 3 الجدول'!K14*100</f>
        <v>100</v>
      </c>
      <c r="L14" s="193">
        <f>'Table 3 الجدول'!L14/'Table 3 الجدول'!L14*100</f>
        <v>100</v>
      </c>
      <c r="M14" s="193">
        <f>'Table 3 الجدول'!M14/'Table 3 الجدول'!M14*100</f>
        <v>100</v>
      </c>
      <c r="N14" s="193">
        <f>'Table 3 الجدول'!N14/'Table 3 الجدول'!N14*100</f>
        <v>100</v>
      </c>
      <c r="O14" s="193">
        <f>'Table 3 الجدول'!O14/'Table 3 الجدول'!O14*100</f>
        <v>100</v>
      </c>
      <c r="P14" s="193">
        <f>'Table 3 الجدول'!P14/'Table 3 الجدول'!P14*100</f>
        <v>100</v>
      </c>
      <c r="Q14" s="193">
        <f>'Table 3 الجدول'!Q14/'Table 3 الجدول'!Q14*100</f>
        <v>100</v>
      </c>
      <c r="R14" s="193">
        <f>'Table 3 الجدول'!R14/'Table 3 الجدول'!R14*100</f>
        <v>100</v>
      </c>
      <c r="S14" s="193">
        <f>'Table 3 الجدول'!S14/'Table 3 الجدول'!S14*100</f>
        <v>100</v>
      </c>
      <c r="T14" s="69" t="s">
        <v>112</v>
      </c>
      <c r="U14" s="218" t="s">
        <v>135</v>
      </c>
    </row>
    <row r="15" spans="2:23" ht="14.45" customHeight="1" x14ac:dyDescent="0.25">
      <c r="B15" s="218"/>
      <c r="C15" s="134">
        <v>1</v>
      </c>
      <c r="D15" s="47" t="s">
        <v>62</v>
      </c>
      <c r="E15" s="124">
        <f>'Table 3 الجدول'!E15/'Table 3 الجدول'!E14*100</f>
        <v>9.5368129822661416</v>
      </c>
      <c r="F15" s="124">
        <f>'Table 3 الجدول'!F15/'Table 3 الجدول'!F14*100</f>
        <v>9.2649241151983848</v>
      </c>
      <c r="G15" s="127">
        <f>'Table 3 الجدول'!G15/'Table 3 الجدول'!G14*100</f>
        <v>8.5941153580815683</v>
      </c>
      <c r="H15" s="127">
        <f>'Table 3 الجدول'!H15/'Table 3 الجدول'!H14*100</f>
        <v>8.6192617808112253</v>
      </c>
      <c r="I15" s="127">
        <f>'Table 3 الجدول'!I15/'Table 3 الجدول'!I14*100</f>
        <v>9.8760795045015968</v>
      </c>
      <c r="J15" s="127">
        <f>'Table 3 الجدول'!J15/'Table 3 الجدول'!J14*100</f>
        <v>10.260034549631024</v>
      </c>
      <c r="K15" s="127">
        <f>'Table 3 الجدول'!K15/'Table 3 الجدول'!K14*100</f>
        <v>8.1759522093899371</v>
      </c>
      <c r="L15" s="127">
        <f>'Table 3 الجدول'!L15/'Table 3 الجدول'!L14*100</f>
        <v>9.7858840185952491</v>
      </c>
      <c r="M15" s="127">
        <f>'Table 3 الجدول'!M15/'Table 3 الجدول'!M14*100</f>
        <v>9.8612524911865513</v>
      </c>
      <c r="N15" s="127">
        <f>'Table 3 الجدول'!N15/'Table 3 الجدول'!N14*100</f>
        <v>8.9951720516810525</v>
      </c>
      <c r="O15" s="127">
        <f>'Table 3 الجدول'!O15/'Table 3 الجدول'!O14*100</f>
        <v>8.8285314715672385</v>
      </c>
      <c r="P15" s="127">
        <f>'Table 3 الجدول'!P15/'Table 3 الجدول'!P14*100</f>
        <v>8.9640290833709493</v>
      </c>
      <c r="Q15" s="127">
        <f>'Table 3 الجدول'!Q15/'Table 3 الجدول'!Q14*100</f>
        <v>6.1984661448524516</v>
      </c>
      <c r="R15" s="127">
        <f>'Table 3 الجدول'!R15/'Table 3 الجدول'!R14*100</f>
        <v>9.0874030339476715</v>
      </c>
      <c r="S15" s="127">
        <f>'Table 3 الجدول'!S15/'Table 3 الجدول'!S14*100</f>
        <v>10.01650383329728</v>
      </c>
      <c r="T15" s="48" t="s">
        <v>63</v>
      </c>
      <c r="U15" s="218"/>
    </row>
    <row r="16" spans="2:23" x14ac:dyDescent="0.25">
      <c r="B16" s="218"/>
      <c r="C16" s="134">
        <v>2</v>
      </c>
      <c r="D16" s="47" t="s">
        <v>64</v>
      </c>
      <c r="E16" s="124">
        <f>'Table 3 الجدول'!E16/'Table 3 الجدول'!E14*100</f>
        <v>17.179673751184513</v>
      </c>
      <c r="F16" s="124">
        <f>'Table 3 الجدول'!F16/'Table 3 الجدول'!F14*100</f>
        <v>17.534081479431819</v>
      </c>
      <c r="G16" s="127">
        <f>'Table 3 الجدول'!G16/'Table 3 الجدول'!G14*100</f>
        <v>18.400902460616226</v>
      </c>
      <c r="H16" s="127">
        <f>'Table 3 الجدول'!H16/'Table 3 الجدول'!H14*100</f>
        <v>18.088327912971934</v>
      </c>
      <c r="I16" s="127">
        <f>'Table 3 الجدول'!I16/'Table 3 الجدول'!I14*100</f>
        <v>19.092464020334006</v>
      </c>
      <c r="J16" s="127">
        <f>'Table 3 الجدول'!J16/'Table 3 الجدول'!J14*100</f>
        <v>19.783847442959658</v>
      </c>
      <c r="K16" s="127">
        <f>'Table 3 الجدول'!K16/'Table 3 الجدول'!K14*100</f>
        <v>23.108015043375527</v>
      </c>
      <c r="L16" s="127">
        <f>'Table 3 الجدول'!L16/'Table 3 الجدول'!L14*100</f>
        <v>21.368319254161673</v>
      </c>
      <c r="M16" s="127">
        <f>'Table 3 الجدول'!M16/'Table 3 الجدول'!M14*100</f>
        <v>19.041562425757672</v>
      </c>
      <c r="N16" s="127">
        <f>'Table 3 الجدول'!N16/'Table 3 الجدول'!N14*100</f>
        <v>19.588140605563844</v>
      </c>
      <c r="O16" s="127">
        <f>'Table 3 الجدول'!O16/'Table 3 الجدول'!O14*100</f>
        <v>15.635593318007329</v>
      </c>
      <c r="P16" s="127">
        <f>'Table 3 الجدول'!P16/'Table 3 الجدول'!P14*100</f>
        <v>18.418406498608142</v>
      </c>
      <c r="Q16" s="127">
        <f>'Table 3 الجدول'!Q16/'Table 3 الجدول'!Q14*100</f>
        <v>13.642728351141947</v>
      </c>
      <c r="R16" s="127">
        <f>'Table 3 الجدول'!R16/'Table 3 الجدول'!R14*100</f>
        <v>19.678337648815454</v>
      </c>
      <c r="S16" s="127">
        <f>'Table 3 الجدول'!S16/'Table 3 الجدول'!S14*100</f>
        <v>19.975699940954001</v>
      </c>
      <c r="T16" s="48" t="s">
        <v>65</v>
      </c>
      <c r="U16" s="218"/>
    </row>
    <row r="17" spans="2:21" x14ac:dyDescent="0.25">
      <c r="B17" s="218"/>
      <c r="C17" s="134">
        <v>3</v>
      </c>
      <c r="D17" s="47" t="s">
        <v>66</v>
      </c>
      <c r="E17" s="124">
        <f>'Table 3 الجدول'!E17/'Table 3 الجدول'!E14*100</f>
        <v>0.41140686340869093</v>
      </c>
      <c r="F17" s="124">
        <f>'Table 3 الجدول'!F17/'Table 3 الجدول'!F14*100</f>
        <v>0.41922101345166113</v>
      </c>
      <c r="G17" s="127">
        <f>'Table 3 الجدول'!G17/'Table 3 الجدول'!G14*100</f>
        <v>0.32993264183425042</v>
      </c>
      <c r="H17" s="127">
        <f>'Table 3 الجدول'!H17/'Table 3 الجدول'!H14*100</f>
        <v>0.27979461928643579</v>
      </c>
      <c r="I17" s="127">
        <f>'Table 3 الجدول'!I17/'Table 3 الجدول'!I14*100</f>
        <v>0.29104221400827823</v>
      </c>
      <c r="J17" s="127">
        <f>'Table 3 الجدول'!J17/'Table 3 الجدول'!J14*100</f>
        <v>0.36787323948383166</v>
      </c>
      <c r="K17" s="127">
        <f>'Table 3 الجدول'!K17/'Table 3 الجدول'!K14*100</f>
        <v>0.35489831508440561</v>
      </c>
      <c r="L17" s="127">
        <f>'Table 3 الجدول'!L17/'Table 3 الجدول'!L14*100</f>
        <v>0.45659258330989122</v>
      </c>
      <c r="M17" s="127">
        <f>'Table 3 الجدول'!M17/'Table 3 الجدول'!M14*100</f>
        <v>0.61636045142611684</v>
      </c>
      <c r="N17" s="127">
        <f>'Table 3 الجدول'!N17/'Table 3 الجدول'!N14*100</f>
        <v>0.57778241109708484</v>
      </c>
      <c r="O17" s="127">
        <f>'Table 3 الجدول'!O17/'Table 3 الجدول'!O14*100</f>
        <v>0.45657590698342027</v>
      </c>
      <c r="P17" s="127">
        <f>'Table 3 الجدول'!P17/'Table 3 الجدول'!P14*100</f>
        <v>0.40279213387531987</v>
      </c>
      <c r="Q17" s="127">
        <f>'Table 3 الجدول'!Q17/'Table 3 الجدول'!Q14*100</f>
        <v>0.347171592319655</v>
      </c>
      <c r="R17" s="127">
        <f>'Table 3 الجدول'!R17/'Table 3 الجدول'!R14*100</f>
        <v>0.389760244352922</v>
      </c>
      <c r="S17" s="127">
        <f>'Table 3 الجدول'!S17/'Table 3 الجدول'!S14*100</f>
        <v>0.43507427187644959</v>
      </c>
      <c r="T17" s="48" t="s">
        <v>67</v>
      </c>
      <c r="U17" s="218"/>
    </row>
    <row r="18" spans="2:21" x14ac:dyDescent="0.25">
      <c r="B18" s="218"/>
      <c r="C18" s="134">
        <v>4</v>
      </c>
      <c r="D18" s="47" t="s">
        <v>68</v>
      </c>
      <c r="E18" s="124">
        <f>'Table 3 الجدول'!E18/'Table 3 الجدول'!E14*100</f>
        <v>23.641617029917423</v>
      </c>
      <c r="F18" s="124">
        <f>'Table 3 الجدول'!F18/'Table 3 الجدول'!F14*100</f>
        <v>19.476022205723929</v>
      </c>
      <c r="G18" s="127">
        <f>'Table 3 الجدول'!G18/'Table 3 الجدول'!G14*100</f>
        <v>18.632721445592558</v>
      </c>
      <c r="H18" s="127">
        <f>'Table 3 الجدول'!H18/'Table 3 الجدول'!H14*100</f>
        <v>27.25304580477264</v>
      </c>
      <c r="I18" s="127">
        <f>'Table 3 الجدول'!I18/'Table 3 الجدول'!I14*100</f>
        <v>19.178643080099718</v>
      </c>
      <c r="J18" s="127">
        <f>'Table 3 الجدول'!J18/'Table 3 الجدول'!J14*100</f>
        <v>16.350931913191172</v>
      </c>
      <c r="K18" s="127">
        <f>'Table 3 الجدول'!K18/'Table 3 الجدول'!K14*100</f>
        <v>19.308239502620918</v>
      </c>
      <c r="L18" s="127">
        <f>'Table 3 الجدول'!L18/'Table 3 الجدول'!L14*100</f>
        <v>18.700966695171168</v>
      </c>
      <c r="M18" s="127">
        <f>'Table 3 الجدول'!M18/'Table 3 الجدول'!M14*100</f>
        <v>21.166036449070109</v>
      </c>
      <c r="N18" s="127">
        <f>'Table 3 الجدول'!N18/'Table 3 الجدول'!N14*100</f>
        <v>20.722871180075099</v>
      </c>
      <c r="O18" s="127">
        <f>'Table 3 الجدول'!O18/'Table 3 الجدول'!O14*100</f>
        <v>19.280290232704345</v>
      </c>
      <c r="P18" s="127">
        <f>'Table 3 الجدول'!P18/'Table 3 الجدول'!P14*100</f>
        <v>25.040347902411426</v>
      </c>
      <c r="Q18" s="127">
        <f>'Table 3 الجدول'!Q18/'Table 3 الجدول'!Q14*100</f>
        <v>13.452200671339432</v>
      </c>
      <c r="R18" s="127">
        <f>'Table 3 الجدول'!R18/'Table 3 الجدول'!R14*100</f>
        <v>21.016368776477321</v>
      </c>
      <c r="S18" s="127">
        <f>'Table 3 الجدول'!S18/'Table 3 الجدول'!S14*100</f>
        <v>18.268917402327904</v>
      </c>
      <c r="T18" s="48" t="s">
        <v>69</v>
      </c>
      <c r="U18" s="218"/>
    </row>
    <row r="19" spans="2:21" x14ac:dyDescent="0.25">
      <c r="B19" s="218"/>
      <c r="C19" s="134">
        <v>5</v>
      </c>
      <c r="D19" s="47" t="s">
        <v>70</v>
      </c>
      <c r="E19" s="124">
        <f>'Table 3 الجدول'!E19/'Table 3 الجدول'!E14*100</f>
        <v>23.164215852172735</v>
      </c>
      <c r="F19" s="124">
        <f>'Table 3 الجدول'!F19/'Table 3 الجدول'!F14*100</f>
        <v>19.188846895926961</v>
      </c>
      <c r="G19" s="127">
        <f>'Table 3 الجدول'!G19/'Table 3 الجدول'!G14*100</f>
        <v>23.218818855233227</v>
      </c>
      <c r="H19" s="127">
        <f>'Table 3 الجدول'!H19/'Table 3 الجدول'!H14*100</f>
        <v>16.017882948652996</v>
      </c>
      <c r="I19" s="127">
        <f>'Table 3 الجدول'!I19/'Table 3 الجدول'!I14*100</f>
        <v>19.913724718723323</v>
      </c>
      <c r="J19" s="127">
        <f>'Table 3 الجدول'!J19/'Table 3 الجدول'!J14*100</f>
        <v>25.152449639375334</v>
      </c>
      <c r="K19" s="127">
        <f>'Table 3 الجدول'!K19/'Table 3 الجدول'!K14*100</f>
        <v>22.731247364053083</v>
      </c>
      <c r="L19" s="127">
        <f>'Table 3 الجدول'!L19/'Table 3 الجدول'!L14*100</f>
        <v>21.338795630119115</v>
      </c>
      <c r="M19" s="127">
        <f>'Table 3 الجدول'!M19/'Table 3 الجدول'!M14*100</f>
        <v>20.311195374119627</v>
      </c>
      <c r="N19" s="127">
        <f>'Table 3 الجدول'!N19/'Table 3 الجدول'!N14*100</f>
        <v>21.927460978762713</v>
      </c>
      <c r="O19" s="127">
        <f>'Table 3 الجدول'!O19/'Table 3 الجدول'!O14*100</f>
        <v>30.785779325664471</v>
      </c>
      <c r="P19" s="127">
        <f>'Table 3 الجدول'!P19/'Table 3 الجدول'!P14*100</f>
        <v>18.850444447883792</v>
      </c>
      <c r="Q19" s="127">
        <f>'Table 3 الجدول'!Q19/'Table 3 الجدول'!Q14*100</f>
        <v>15.47036506733868</v>
      </c>
      <c r="R19" s="127">
        <f>'Table 3 الجدول'!R19/'Table 3 الجدول'!R14*100</f>
        <v>19.275689810473718</v>
      </c>
      <c r="S19" s="127">
        <f>'Table 3 الجدول'!S19/'Table 3 الجدول'!S14*100</f>
        <v>20.897385944538332</v>
      </c>
      <c r="T19" s="48" t="s">
        <v>71</v>
      </c>
      <c r="U19" s="218"/>
    </row>
    <row r="20" spans="2:21" x14ac:dyDescent="0.25">
      <c r="B20" s="218"/>
      <c r="C20" s="134">
        <v>6</v>
      </c>
      <c r="D20" s="47" t="s">
        <v>170</v>
      </c>
      <c r="E20" s="124">
        <f>'Table 3 الجدول'!E20/'Table 3 الجدول'!E14*100</f>
        <v>23.801737850277515</v>
      </c>
      <c r="F20" s="124">
        <f>'Table 3 الجدول'!F20/'Table 3 الجدول'!F14*100</f>
        <v>31.621614386895441</v>
      </c>
      <c r="G20" s="127">
        <f>'Table 3 الجدول'!G20/'Table 3 الجدول'!G14*100</f>
        <v>28.345523226263115</v>
      </c>
      <c r="H20" s="127">
        <f>'Table 3 الجدول'!H20/'Table 3 الجدول'!H14*100</f>
        <v>27.95878216552109</v>
      </c>
      <c r="I20" s="127">
        <f>'Table 3 الجدول'!I20/'Table 3 الجدول'!I14*100</f>
        <v>29.519067894799171</v>
      </c>
      <c r="J20" s="127">
        <f>'Table 3 الجدول'!J20/'Table 3 الجدول'!J14*100</f>
        <v>24.914302225595307</v>
      </c>
      <c r="K20" s="127">
        <f>'Table 3 الجدول'!K20/'Table 3 الجدول'!K14*100</f>
        <v>25.023608746739782</v>
      </c>
      <c r="L20" s="127">
        <f>'Table 3 الجدول'!L20/'Table 3 الجدول'!L14*100</f>
        <v>26.411251580335097</v>
      </c>
      <c r="M20" s="127">
        <f>'Table 3 الجدول'!M20/'Table 3 الجدول'!M14*100</f>
        <v>27.143318310688663</v>
      </c>
      <c r="N20" s="127">
        <f>'Table 3 الجدول'!N20/'Table 3 الجدول'!N14*100</f>
        <v>25.414901912400612</v>
      </c>
      <c r="O20" s="127">
        <f>'Table 3 الجدول'!O20/'Table 3 الجدول'!O14*100</f>
        <v>23.749276130866079</v>
      </c>
      <c r="P20" s="127">
        <f>'Table 3 الجدول'!P20/'Table 3 الجدول'!P14*100</f>
        <v>24.525073417200527</v>
      </c>
      <c r="Q20" s="127">
        <f>'Table 3 الجدول'!Q20/'Table 3 الجدول'!Q14*100</f>
        <v>48.947649770606304</v>
      </c>
      <c r="R20" s="127">
        <f>'Table 3 الجدول'!R20/'Table 3 الجدول'!R14*100</f>
        <v>26.238070922274158</v>
      </c>
      <c r="S20" s="127">
        <f>'Table 3 الجدول'!S20/'Table 3 الجدول'!S14*100</f>
        <v>28.767756965555293</v>
      </c>
      <c r="T20" s="48" t="s">
        <v>169</v>
      </c>
      <c r="U20" s="218"/>
    </row>
    <row r="21" spans="2:21" x14ac:dyDescent="0.25">
      <c r="B21" s="218"/>
      <c r="C21" s="134">
        <v>7</v>
      </c>
      <c r="D21" s="47" t="s">
        <v>74</v>
      </c>
      <c r="E21" s="124">
        <f>'Table 3 الجدول'!E21/'Table 3 الجدول'!E14*100</f>
        <v>2.264747191011236</v>
      </c>
      <c r="F21" s="124">
        <f>'Table 3 الجدول'!F21/'Table 3 الجدول'!F14*100</f>
        <v>2.4952899033717939</v>
      </c>
      <c r="G21" s="127">
        <f>'Table 3 الجدول'!G21/'Table 3 الجدول'!G14*100</f>
        <v>2.4779860123790387</v>
      </c>
      <c r="H21" s="127">
        <f>'Table 3 الجدول'!H21/'Table 3 الجدول'!H14*100</f>
        <v>1.782904767983684</v>
      </c>
      <c r="I21" s="127">
        <f>'Table 3 الجدول'!I21/'Table 3 الجدول'!I14*100</f>
        <v>2.1289785675338972</v>
      </c>
      <c r="J21" s="127">
        <f>'Table 3 الجدول'!J21/'Table 3 الجدول'!J14*100</f>
        <v>3.1705609897636835</v>
      </c>
      <c r="K21" s="127">
        <f>'Table 3 الجدول'!K21/'Table 3 الجدول'!K14*100</f>
        <v>1.2980388187363496</v>
      </c>
      <c r="L21" s="127">
        <f>'Table 3 الجدول'!L21/'Table 3 الجدول'!L14*100</f>
        <v>1.9381902383078027</v>
      </c>
      <c r="M21" s="127">
        <f>'Table 3 الجدول'!M21/'Table 3 الجدول'!M14*100</f>
        <v>1.8602744977512784</v>
      </c>
      <c r="N21" s="127">
        <f>'Table 3 الجدول'!N21/'Table 3 الجدول'!N14*100</f>
        <v>2.7736708604196001</v>
      </c>
      <c r="O21" s="127">
        <f>'Table 3 الجدول'!O21/'Table 3 الجدول'!O14*100</f>
        <v>1.2639536142071177</v>
      </c>
      <c r="P21" s="127">
        <f>'Table 3 الجدول'!P21/'Table 3 الجدول'!P14*100</f>
        <v>3.7989065166498484</v>
      </c>
      <c r="Q21" s="127">
        <f>'Table 3 الجدول'!Q21/'Table 3 الجدول'!Q14*100</f>
        <v>1.941418402401526</v>
      </c>
      <c r="R21" s="127">
        <f>'Table 3 الجدول'!R21/'Table 3 الجدول'!R14*100</f>
        <v>4.3143695636587642</v>
      </c>
      <c r="S21" s="127">
        <f>'Table 3 الجدول'!S21/'Table 3 الجدول'!S14*100</f>
        <v>1.6386616414507289</v>
      </c>
      <c r="T21" s="48" t="s">
        <v>75</v>
      </c>
      <c r="U21" s="218"/>
    </row>
    <row r="22" spans="2:21" ht="15" customHeight="1" x14ac:dyDescent="0.25">
      <c r="B22" s="219" t="s">
        <v>26</v>
      </c>
      <c r="C22" s="132"/>
      <c r="D22" s="65" t="s">
        <v>61</v>
      </c>
      <c r="E22" s="109">
        <f>'Table 3 الجدول'!E22/'Table 3 الجدول'!E22*100</f>
        <v>100</v>
      </c>
      <c r="F22" s="71">
        <f>'Table 3 الجدول'!F22/'Table 3 الجدول'!F22*100</f>
        <v>100</v>
      </c>
      <c r="G22" s="128">
        <f>'Table 3 الجدول'!G22/'Table 3 الجدول'!G22*100</f>
        <v>100</v>
      </c>
      <c r="H22" s="128">
        <f>'Table 3 الجدول'!H22/'Table 3 الجدول'!H22*100</f>
        <v>100</v>
      </c>
      <c r="I22" s="128">
        <f>'Table 3 الجدول'!I22/'Table 3 الجدول'!I22*100</f>
        <v>100</v>
      </c>
      <c r="J22" s="128">
        <f>'Table 3 الجدول'!J22/'Table 3 الجدول'!J22*100</f>
        <v>100</v>
      </c>
      <c r="K22" s="128">
        <f>'Table 3 الجدول'!K22/'Table 3 الجدول'!K22*100</f>
        <v>100</v>
      </c>
      <c r="L22" s="128">
        <f>'Table 3 الجدول'!L22/'Table 3 الجدول'!L22*100</f>
        <v>100</v>
      </c>
      <c r="M22" s="128">
        <f>'Table 3 الجدول'!M22/'Table 3 الجدول'!M22*100</f>
        <v>100</v>
      </c>
      <c r="N22" s="128">
        <f>'Table 3 الجدول'!N22/'Table 3 الجدول'!N22*100</f>
        <v>100</v>
      </c>
      <c r="O22" s="128">
        <f>'Table 3 الجدول'!O22/'Table 3 الجدول'!O22*100</f>
        <v>100</v>
      </c>
      <c r="P22" s="128">
        <f>'Table 3 الجدول'!P22/'Table 3 الجدول'!P22*100</f>
        <v>100</v>
      </c>
      <c r="Q22" s="128">
        <f>'Table 3 الجدول'!Q22/'Table 3 الجدول'!Q22*100</f>
        <v>100</v>
      </c>
      <c r="R22" s="128">
        <f>'Table 3 الجدول'!R22/'Table 3 الجدول'!R22*100</f>
        <v>100</v>
      </c>
      <c r="S22" s="128">
        <f>'Table 3 الجدول'!S22/'Table 3 الجدول'!S22*100</f>
        <v>100</v>
      </c>
      <c r="T22" s="67" t="s">
        <v>112</v>
      </c>
      <c r="U22" s="219" t="s">
        <v>134</v>
      </c>
    </row>
    <row r="23" spans="2:21" ht="14.45" customHeight="1" x14ac:dyDescent="0.25">
      <c r="B23" s="219"/>
      <c r="C23" s="132">
        <v>1</v>
      </c>
      <c r="D23" s="45" t="s">
        <v>62</v>
      </c>
      <c r="E23" s="113">
        <f>'Table 3 الجدول'!E23/'Table 3 الجدول'!E22*100</f>
        <v>6.9674503692899101</v>
      </c>
      <c r="F23" s="113">
        <f>'Table 3 الجدول'!F23/'Table 3 الجدول'!F22*100</f>
        <v>6.1366482867484953</v>
      </c>
      <c r="G23" s="126">
        <f>'Table 3 الجدول'!G23/'Table 3 الجدول'!G22*100</f>
        <v>7.7938440571248613</v>
      </c>
      <c r="H23" s="126">
        <f>'Table 3 الجدول'!H23/'Table 3 الجدول'!H22*100</f>
        <v>12.595220888508948</v>
      </c>
      <c r="I23" s="126">
        <f>'Table 3 الجدول'!I23/'Table 3 الجدول'!I22*100</f>
        <v>27.11790720065974</v>
      </c>
      <c r="J23" s="126">
        <f>'Table 3 الجدول'!J23/'Table 3 الجدول'!J22*100</f>
        <v>6.8879573765192159</v>
      </c>
      <c r="K23" s="126">
        <f>'Table 3 الجدول'!K23/'Table 3 الجدول'!K22*100</f>
        <v>7.3287711931760837</v>
      </c>
      <c r="L23" s="126">
        <f>'Table 3 الجدول'!L23/'Table 3 الجدول'!L22*100</f>
        <v>5.8390531139286841</v>
      </c>
      <c r="M23" s="126">
        <f>'Table 3 الجدول'!M23/'Table 3 الجدول'!M22*100</f>
        <v>5.5536998558640649</v>
      </c>
      <c r="N23" s="126">
        <f>'Table 3 الجدول'!N23/'Table 3 الجدول'!N22*100</f>
        <v>7.1146046909943292</v>
      </c>
      <c r="O23" s="126">
        <f>'Table 3 الجدول'!O23/'Table 3 الجدول'!O22*100</f>
        <v>7.4610307860088643</v>
      </c>
      <c r="P23" s="126">
        <f>'Table 3 الجدول'!P23/'Table 3 الجدول'!P22*100</f>
        <v>8.0293262332827027</v>
      </c>
      <c r="Q23" s="126">
        <f>'Table 3 الجدول'!Q23/'Table 3 الجدول'!Q22*100</f>
        <v>8.3132272982820297</v>
      </c>
      <c r="R23" s="126">
        <f>'Table 3 الجدول'!R23/'Table 3 الجدول'!R22*100</f>
        <v>6.7491804340836152</v>
      </c>
      <c r="S23" s="126">
        <f>'Table 3 الجدول'!S23/'Table 3 الجدول'!S22*100</f>
        <v>8.6409540561287148</v>
      </c>
      <c r="T23" s="46" t="s">
        <v>63</v>
      </c>
      <c r="U23" s="219"/>
    </row>
    <row r="24" spans="2:21" x14ac:dyDescent="0.25">
      <c r="B24" s="219"/>
      <c r="C24" s="132">
        <v>2</v>
      </c>
      <c r="D24" s="45" t="s">
        <v>64</v>
      </c>
      <c r="E24" s="113">
        <f>'Table 3 الجدول'!E24/'Table 3 الجدول'!E22*100</f>
        <v>42.562170651639725</v>
      </c>
      <c r="F24" s="113">
        <f>'Table 3 الجدول'!F24/'Table 3 الجدول'!F22*100</f>
        <v>41.499357971376952</v>
      </c>
      <c r="G24" s="126">
        <f>'Table 3 الجدول'!G24/'Table 3 الجدول'!G22*100</f>
        <v>39.1335680005472</v>
      </c>
      <c r="H24" s="126">
        <f>'Table 3 الجدول'!H24/'Table 3 الجدول'!H22*100</f>
        <v>31.928780780948273</v>
      </c>
      <c r="I24" s="126">
        <f>'Table 3 الجدول'!I24/'Table 3 الجدول'!I22*100</f>
        <v>29.350155727190668</v>
      </c>
      <c r="J24" s="126">
        <f>'Table 3 الجدول'!J24/'Table 3 الجدول'!J22*100</f>
        <v>38.404046662588449</v>
      </c>
      <c r="K24" s="126">
        <f>'Table 3 الجدول'!K24/'Table 3 الجدول'!K22*100</f>
        <v>39.105527571512447</v>
      </c>
      <c r="L24" s="126">
        <f>'Table 3 الجدول'!L24/'Table 3 الجدول'!L22*100</f>
        <v>41.762076739192302</v>
      </c>
      <c r="M24" s="126">
        <f>'Table 3 الجدول'!M24/'Table 3 الجدول'!M22*100</f>
        <v>45.138233495356282</v>
      </c>
      <c r="N24" s="126">
        <f>'Table 3 الجدول'!N24/'Table 3 الجدول'!N22*100</f>
        <v>44.922539451265294</v>
      </c>
      <c r="O24" s="126">
        <f>'Table 3 الجدول'!O24/'Table 3 الجدول'!O22*100</f>
        <v>41.402123517734147</v>
      </c>
      <c r="P24" s="126">
        <f>'Table 3 الجدول'!P24/'Table 3 الجدول'!P22*100</f>
        <v>41.567621089607783</v>
      </c>
      <c r="Q24" s="126">
        <f>'Table 3 الجدول'!Q24/'Table 3 الجدول'!Q22*100</f>
        <v>40.307898081607597</v>
      </c>
      <c r="R24" s="126">
        <f>'Table 3 الجدول'!R24/'Table 3 الجدول'!R22*100</f>
        <v>43.692145529091398</v>
      </c>
      <c r="S24" s="126">
        <f>'Table 3 الجدول'!S24/'Table 3 الجدول'!S22*100</f>
        <v>43.449644694344443</v>
      </c>
      <c r="T24" s="46" t="s">
        <v>65</v>
      </c>
      <c r="U24" s="219"/>
    </row>
    <row r="25" spans="2:21" x14ac:dyDescent="0.25">
      <c r="B25" s="219"/>
      <c r="C25" s="132">
        <v>3</v>
      </c>
      <c r="D25" s="45" t="s">
        <v>66</v>
      </c>
      <c r="E25" s="113">
        <f>'Table 3 الجدول'!E25/'Table 3 الجدول'!E22*100</f>
        <v>0.63110710019535721</v>
      </c>
      <c r="F25" s="113">
        <f>'Table 3 الجدول'!F25/'Table 3 الجدول'!F22*100</f>
        <v>0.35552690651205127</v>
      </c>
      <c r="G25" s="126">
        <f>'Table 3 الجدول'!G25/'Table 3 الجدول'!G22*100</f>
        <v>0.36848602180793633</v>
      </c>
      <c r="H25" s="126">
        <f>'Table 3 الجدول'!H25/'Table 3 الجدول'!H22*100</f>
        <v>0.34605015403710981</v>
      </c>
      <c r="I25" s="126">
        <f>'Table 3 الجدول'!I25/'Table 3 الجدول'!I22*100</f>
        <v>0.32435461419583467</v>
      </c>
      <c r="J25" s="126">
        <f>'Table 3 الجدول'!J25/'Table 3 الجدول'!J22*100</f>
        <v>0.30980053746169994</v>
      </c>
      <c r="K25" s="126">
        <f>'Table 3 الجدول'!K25/'Table 3 الجدول'!K22*100</f>
        <v>0.36591469884801914</v>
      </c>
      <c r="L25" s="126">
        <f>'Table 3 الجدول'!L25/'Table 3 الجدول'!L22*100</f>
        <v>0.35505855964749339</v>
      </c>
      <c r="M25" s="126">
        <f>'Table 3 الجدول'!M25/'Table 3 الجدول'!M22*100</f>
        <v>0.37655498109142649</v>
      </c>
      <c r="N25" s="126">
        <f>'Table 3 الجدول'!N25/'Table 3 الجدول'!N22*100</f>
        <v>0.31018907297019926</v>
      </c>
      <c r="O25" s="126">
        <f>'Table 3 الجدول'!O25/'Table 3 الجدول'!O22*100</f>
        <v>0.38624142009571749</v>
      </c>
      <c r="P25" s="126">
        <f>'Table 3 الجدول'!P25/'Table 3 الجدول'!P22*100</f>
        <v>0.20506481034102433</v>
      </c>
      <c r="Q25" s="126">
        <f>'Table 3 الجدول'!Q25/'Table 3 الجدول'!Q22*100</f>
        <v>0.39355769900951021</v>
      </c>
      <c r="R25" s="126">
        <f>'Table 3 الجدول'!R25/'Table 3 الجدول'!R22*100</f>
        <v>0.30144356596466215</v>
      </c>
      <c r="S25" s="126">
        <f>'Table 3 الجدول'!S25/'Table 3 الجدول'!S22*100</f>
        <v>0.32072713358141208</v>
      </c>
      <c r="T25" s="46" t="s">
        <v>67</v>
      </c>
      <c r="U25" s="219"/>
    </row>
    <row r="26" spans="2:21" x14ac:dyDescent="0.25">
      <c r="B26" s="219"/>
      <c r="C26" s="132">
        <v>4</v>
      </c>
      <c r="D26" s="45" t="s">
        <v>68</v>
      </c>
      <c r="E26" s="113">
        <f>'Table 3 الجدول'!E26/'Table 3 الجدول'!E22*100</f>
        <v>16.822060503031796</v>
      </c>
      <c r="F26" s="113">
        <f>'Table 3 الجدول'!F26/'Table 3 الجدول'!F22*100</f>
        <v>19.648195310501688</v>
      </c>
      <c r="G26" s="126">
        <f>'Table 3 الجدول'!G26/'Table 3 الجدول'!G22*100</f>
        <v>22.121360772228439</v>
      </c>
      <c r="H26" s="126">
        <f>'Table 3 الجدول'!H26/'Table 3 الجدول'!H22*100</f>
        <v>27.568453556111084</v>
      </c>
      <c r="I26" s="126">
        <f>'Table 3 الجدول'!I26/'Table 3 الجدول'!I22*100</f>
        <v>18.297825757117351</v>
      </c>
      <c r="J26" s="126">
        <f>'Table 3 الجدول'!J26/'Table 3 الجدول'!J22*100</f>
        <v>20.715115829854529</v>
      </c>
      <c r="K26" s="126">
        <f>'Table 3 الجدول'!K26/'Table 3 الجدول'!K22*100</f>
        <v>26.027538303926249</v>
      </c>
      <c r="L26" s="126">
        <f>'Table 3 الجدول'!L26/'Table 3 الجدول'!L22*100</f>
        <v>22.30755168825911</v>
      </c>
      <c r="M26" s="126">
        <f>'Table 3 الجدول'!M26/'Table 3 الجدول'!M22*100</f>
        <v>23.963456843011098</v>
      </c>
      <c r="N26" s="126">
        <f>'Table 3 الجدول'!N26/'Table 3 الجدول'!N22*100</f>
        <v>24.739978310413207</v>
      </c>
      <c r="O26" s="126">
        <f>'Table 3 الجدول'!O26/'Table 3 الجدول'!O22*100</f>
        <v>21.383336166046274</v>
      </c>
      <c r="P26" s="126">
        <f>'Table 3 الجدول'!P26/'Table 3 الجدول'!P22*100</f>
        <v>22.12630887023662</v>
      </c>
      <c r="Q26" s="126">
        <f>'Table 3 الجدول'!Q26/'Table 3 الجدول'!Q22*100</f>
        <v>21.094260464266725</v>
      </c>
      <c r="R26" s="126">
        <f>'Table 3 الجدول'!R26/'Table 3 الجدول'!R22*100</f>
        <v>21.663670126463447</v>
      </c>
      <c r="S26" s="126">
        <f>'Table 3 الجدول'!S26/'Table 3 الجدول'!S22*100</f>
        <v>20.608723573481313</v>
      </c>
      <c r="T26" s="46" t="s">
        <v>69</v>
      </c>
      <c r="U26" s="219"/>
    </row>
    <row r="27" spans="2:21" x14ac:dyDescent="0.25">
      <c r="B27" s="219"/>
      <c r="C27" s="132">
        <v>5</v>
      </c>
      <c r="D27" s="45" t="s">
        <v>70</v>
      </c>
      <c r="E27" s="113">
        <f>'Table 3 الجدول'!E27/'Table 3 الجدول'!E22*100</f>
        <v>25.473658252488313</v>
      </c>
      <c r="F27" s="113">
        <f>'Table 3 الجدول'!F27/'Table 3 الجدول'!F22*100</f>
        <v>25.112088707377882</v>
      </c>
      <c r="G27" s="126">
        <f>'Table 3 الجدول'!G27/'Table 3 الجدول'!G22*100</f>
        <v>22.772240516354021</v>
      </c>
      <c r="H27" s="126">
        <f>'Table 3 الجدول'!H27/'Table 3 الجدول'!H22*100</f>
        <v>19.628672232047482</v>
      </c>
      <c r="I27" s="126">
        <f>'Table 3 الجدول'!I27/'Table 3 الجدول'!I22*100</f>
        <v>16.781174344177714</v>
      </c>
      <c r="J27" s="126">
        <f>'Table 3 الجدول'!J27/'Table 3 الجدول'!J22*100</f>
        <v>26.071169553885831</v>
      </c>
      <c r="K27" s="126">
        <f>'Table 3 الجدول'!K27/'Table 3 الجدول'!K22*100</f>
        <v>20.26006661533717</v>
      </c>
      <c r="L27" s="126">
        <f>'Table 3 الجدول'!L27/'Table 3 الجدول'!L22*100</f>
        <v>23.821749942944226</v>
      </c>
      <c r="M27" s="126">
        <f>'Table 3 الجدول'!M27/'Table 3 الجدول'!M22*100</f>
        <v>17.848502443618429</v>
      </c>
      <c r="N27" s="126">
        <f>'Table 3 الجدول'!N27/'Table 3 الجدول'!N22*100</f>
        <v>16.043752635183022</v>
      </c>
      <c r="O27" s="126">
        <f>'Table 3 الجدول'!O27/'Table 3 الجدول'!O22*100</f>
        <v>18.912666000871706</v>
      </c>
      <c r="P27" s="126">
        <f>'Table 3 الجدول'!P27/'Table 3 الجدول'!P22*100</f>
        <v>19.999149190707975</v>
      </c>
      <c r="Q27" s="126">
        <f>'Table 3 الجدول'!Q27/'Table 3 الجدول'!Q22*100</f>
        <v>21.048781450751321</v>
      </c>
      <c r="R27" s="126">
        <f>'Table 3 الجدول'!R27/'Table 3 الجدول'!R22*100</f>
        <v>19.009415367808749</v>
      </c>
      <c r="S27" s="126">
        <f>'Table 3 الجدول'!S27/'Table 3 الجدول'!S22*100</f>
        <v>18.805368974639112</v>
      </c>
      <c r="T27" s="46" t="s">
        <v>71</v>
      </c>
      <c r="U27" s="219"/>
    </row>
    <row r="28" spans="2:21" ht="14.45" customHeight="1" x14ac:dyDescent="0.25">
      <c r="B28" s="219"/>
      <c r="C28" s="132">
        <v>6</v>
      </c>
      <c r="D28" s="45" t="s">
        <v>72</v>
      </c>
      <c r="E28" s="113">
        <f>'Table 3 الجدول'!E28/'Table 3 الجدول'!E22*100</f>
        <v>5.1929699373702496</v>
      </c>
      <c r="F28" s="113">
        <f>'Table 3 الجدول'!F28/'Table 3 الجدول'!F22*100</f>
        <v>4.89092548973756</v>
      </c>
      <c r="G28" s="126">
        <f>'Table 3 الجدول'!G28/'Table 3 الجدول'!G22*100</f>
        <v>5.1311612169792404</v>
      </c>
      <c r="H28" s="126">
        <f>'Table 3 الجدول'!H28/'Table 3 الجدول'!H22*100</f>
        <v>5.605259494286428</v>
      </c>
      <c r="I28" s="126">
        <f>'Table 3 الجدول'!I28/'Table 3 الجدول'!I22*100</f>
        <v>4.3189158039337228</v>
      </c>
      <c r="J28" s="126">
        <f>'Table 3 الجدول'!J28/'Table 3 الجدول'!J22*100</f>
        <v>5.3375028498168273</v>
      </c>
      <c r="K28" s="126">
        <f>'Table 3 الجدول'!K28/'Table 3 الجدول'!K22*100</f>
        <v>4.9087585466604367</v>
      </c>
      <c r="L28" s="126">
        <f>'Table 3 الجدول'!L28/'Table 3 الجدول'!L22*100</f>
        <v>4.4400961072152061</v>
      </c>
      <c r="M28" s="126">
        <f>'Table 3 الجدول'!M28/'Table 3 الجدول'!M22*100</f>
        <v>5.1508621417036711</v>
      </c>
      <c r="N28" s="126">
        <f>'Table 3 الجدول'!N28/'Table 3 الجدول'!N22*100</f>
        <v>4.8677798670960728</v>
      </c>
      <c r="O28" s="126">
        <f>'Table 3 الجدول'!O28/'Table 3 الجدول'!O22*100</f>
        <v>7.5678676966713763</v>
      </c>
      <c r="P28" s="126">
        <f>'Table 3 الجدول'!P28/'Table 3 الجدول'!P22*100</f>
        <v>5.5822916269390754</v>
      </c>
      <c r="Q28" s="126">
        <f>'Table 3 الجدول'!Q28/'Table 3 الجدول'!Q22*100</f>
        <v>4.9937941112428197</v>
      </c>
      <c r="R28" s="126">
        <f>'Table 3 الجدول'!R28/'Table 3 الجدول'!R22*100</f>
        <v>6.2882927190967708</v>
      </c>
      <c r="S28" s="126">
        <f>'Table 3 الجدول'!S28/'Table 3 الجدول'!S22*100</f>
        <v>5.1136632306684717</v>
      </c>
      <c r="T28" s="46" t="s">
        <v>73</v>
      </c>
      <c r="U28" s="219"/>
    </row>
    <row r="29" spans="2:21" x14ac:dyDescent="0.25">
      <c r="B29" s="219"/>
      <c r="C29" s="132">
        <v>7</v>
      </c>
      <c r="D29" s="45" t="s">
        <v>74</v>
      </c>
      <c r="E29" s="113">
        <f>'Table 3 الجدول'!E29/'Table 3 الجدول'!E22*100</f>
        <v>2.3506706332757927</v>
      </c>
      <c r="F29" s="113">
        <f>'Table 3 الجدول'!F29/'Table 3 الجدول'!F22*100</f>
        <v>2.3572573277453825</v>
      </c>
      <c r="G29" s="126">
        <f>'Table 3 الجدول'!G29/'Table 3 الجدول'!G22*100</f>
        <v>2.6793394149582999</v>
      </c>
      <c r="H29" s="126">
        <f>'Table 3 الجدول'!H29/'Table 3 الجدول'!H22*100</f>
        <v>2.3275628940606659</v>
      </c>
      <c r="I29" s="126">
        <f>'Table 3 الجدول'!I29/'Table 3 الجدول'!I22*100</f>
        <v>3.8096665527249765</v>
      </c>
      <c r="J29" s="126">
        <f>'Table 3 الجدول'!J29/'Table 3 الجدول'!J22*100</f>
        <v>2.2744071898734592</v>
      </c>
      <c r="K29" s="126">
        <f>'Table 3 الجدول'!K29/'Table 3 الجدول'!K22*100</f>
        <v>2.003423070539597</v>
      </c>
      <c r="L29" s="126">
        <f>'Table 3 الجدول'!L29/'Table 3 الجدول'!L22*100</f>
        <v>1.4744138488129674</v>
      </c>
      <c r="M29" s="126">
        <f>'Table 3 الجدول'!M29/'Table 3 الجدول'!M22*100</f>
        <v>1.9686902393550296</v>
      </c>
      <c r="N29" s="126">
        <f>'Table 3 الجدول'!N29/'Table 3 الجدول'!N22*100</f>
        <v>2.001155972077882</v>
      </c>
      <c r="O29" s="126">
        <f>'Table 3 الجدول'!O29/'Table 3 الجدول'!O22*100</f>
        <v>2.8867344125719177</v>
      </c>
      <c r="P29" s="126">
        <f>'Table 3 الجدول'!P29/'Table 3 الجدول'!P22*100</f>
        <v>2.4902381788848</v>
      </c>
      <c r="Q29" s="126">
        <f>'Table 3 الجدول'!Q29/'Table 3 الجدول'!Q22*100</f>
        <v>3.8484808948400042</v>
      </c>
      <c r="R29" s="126">
        <f>'Table 3 الجدول'!R29/'Table 3 الجدول'!R22*100</f>
        <v>2.2958522574913478</v>
      </c>
      <c r="S29" s="126">
        <f>'Table 3 الجدول'!S29/'Table 3 الجدول'!S22*100</f>
        <v>3.0609183371565414</v>
      </c>
      <c r="T29" s="46" t="s">
        <v>75</v>
      </c>
      <c r="U29" s="219"/>
    </row>
    <row r="30" spans="2:21" ht="15" customHeight="1" x14ac:dyDescent="0.25">
      <c r="B30" s="218" t="s">
        <v>132</v>
      </c>
      <c r="C30" s="134"/>
      <c r="D30" s="100" t="s">
        <v>61</v>
      </c>
      <c r="E30" s="125">
        <f>'Table 3 الجدول'!E30/'Table 3 الجدول'!E30*100</f>
        <v>100</v>
      </c>
      <c r="F30" s="74">
        <f>'Table 3 الجدول'!F30/'Table 3 الجدول'!F30*100</f>
        <v>100</v>
      </c>
      <c r="G30" s="193">
        <f>'Table 3 الجدول'!G30/'Table 3 الجدول'!G30*100</f>
        <v>100</v>
      </c>
      <c r="H30" s="193">
        <f>'Table 3 الجدول'!H30/'Table 3 الجدول'!H30*100</f>
        <v>100</v>
      </c>
      <c r="I30" s="193">
        <f>'Table 3 الجدول'!I30/'Table 3 الجدول'!I30*100</f>
        <v>100</v>
      </c>
      <c r="J30" s="193">
        <f>'Table 3 الجدول'!J30/'Table 3 الجدول'!J30*100</f>
        <v>100</v>
      </c>
      <c r="K30" s="193">
        <f>'Table 3 الجدول'!K30/'Table 3 الجدول'!K30*100</f>
        <v>100</v>
      </c>
      <c r="L30" s="193">
        <f>'Table 3 الجدول'!L30/'Table 3 الجدول'!L30*100</f>
        <v>100</v>
      </c>
      <c r="M30" s="193">
        <f>'Table 3 الجدول'!M30/'Table 3 الجدول'!M30*100</f>
        <v>100</v>
      </c>
      <c r="N30" s="193">
        <f>'Table 3 الجدول'!N30/'Table 3 الجدول'!N30*100</f>
        <v>100</v>
      </c>
      <c r="O30" s="193">
        <f>'Table 3 الجدول'!O30/'Table 3 الجدول'!O30*100</f>
        <v>100</v>
      </c>
      <c r="P30" s="193">
        <f>'Table 3 الجدول'!P30/'Table 3 الجدول'!P30*100</f>
        <v>100</v>
      </c>
      <c r="Q30" s="193">
        <f>'Table 3 الجدول'!Q30/'Table 3 الجدول'!Q30*100</f>
        <v>100</v>
      </c>
      <c r="R30" s="193">
        <f>'Table 3 الجدول'!R30/'Table 3 الجدول'!R30*100</f>
        <v>100</v>
      </c>
      <c r="S30" s="193">
        <f>'Table 3 الجدول'!S30/'Table 3 الجدول'!S30*100</f>
        <v>100</v>
      </c>
      <c r="T30" s="69" t="s">
        <v>112</v>
      </c>
      <c r="U30" s="218" t="s">
        <v>133</v>
      </c>
    </row>
    <row r="31" spans="2:21" ht="14.45" customHeight="1" x14ac:dyDescent="0.25">
      <c r="B31" s="218"/>
      <c r="C31" s="134">
        <v>1</v>
      </c>
      <c r="D31" s="47" t="s">
        <v>62</v>
      </c>
      <c r="E31" s="124">
        <f>'Table 3 الجدول'!E31/'Table 3 الجدول'!E30*100</f>
        <v>7.7127173480656186</v>
      </c>
      <c r="F31" s="124">
        <f>'Table 3 الجدول'!F31/'Table 3 الجدول'!F30*100</f>
        <v>7.4160429827922227</v>
      </c>
      <c r="G31" s="127">
        <f>'Table 3 الجدول'!G31/'Table 3 الجدول'!G30*100</f>
        <v>9.2514478092046293</v>
      </c>
      <c r="H31" s="127">
        <f>'Table 3 الجدول'!H31/'Table 3 الجدول'!H30*100</f>
        <v>11.147707334131578</v>
      </c>
      <c r="I31" s="127">
        <f>'Table 3 الجدول'!I31/'Table 3 الجدول'!I30*100</f>
        <v>19.201993315413553</v>
      </c>
      <c r="J31" s="127">
        <f>'Table 3 الجدول'!J31/'Table 3 الجدول'!J30*100</f>
        <v>7.801000465735175</v>
      </c>
      <c r="K31" s="127">
        <f>'Table 3 الجدول'!K31/'Table 3 الجدول'!K30*100</f>
        <v>6.3800193593671093</v>
      </c>
      <c r="L31" s="127">
        <f>'Table 3 الجدول'!L31/'Table 3 الجدول'!L30*100</f>
        <v>6.6162948089643692</v>
      </c>
      <c r="M31" s="127">
        <f>'Table 3 الجدول'!M31/'Table 3 الجدول'!M30*100</f>
        <v>7.6152433264578709</v>
      </c>
      <c r="N31" s="127">
        <f>'Table 3 الجدول'!N31/'Table 3 الجدول'!N30*100</f>
        <v>7.0887849798164755</v>
      </c>
      <c r="O31" s="127">
        <f>'Table 3 الجدول'!O31/'Table 3 الجدول'!O30*100</f>
        <v>7.6525042409588986</v>
      </c>
      <c r="P31" s="127">
        <f>'Table 3 الجدول'!P31/'Table 3 الجدول'!P30*100</f>
        <v>7.8835122180065751</v>
      </c>
      <c r="Q31" s="127">
        <f>'Table 3 الجدول'!Q31/'Table 3 الجدول'!Q30*100</f>
        <v>8.78041602604406</v>
      </c>
      <c r="R31" s="127">
        <f>'Table 3 الجدول'!R31/'Table 3 الجدول'!R30*100</f>
        <v>7.0592959405432945</v>
      </c>
      <c r="S31" s="127">
        <f>'Table 3 الجدول'!S31/'Table 3 الجدول'!S30*100</f>
        <v>8.011840862660021</v>
      </c>
      <c r="T31" s="48" t="s">
        <v>63</v>
      </c>
      <c r="U31" s="218"/>
    </row>
    <row r="32" spans="2:21" x14ac:dyDescent="0.25">
      <c r="B32" s="218"/>
      <c r="C32" s="134">
        <v>2</v>
      </c>
      <c r="D32" s="47" t="s">
        <v>64</v>
      </c>
      <c r="E32" s="124">
        <f>'Table 3 الجدول'!E32/'Table 3 الجدول'!E30*100</f>
        <v>53.427575731046694</v>
      </c>
      <c r="F32" s="124">
        <f>'Table 3 الجدول'!F32/'Table 3 الجدول'!F30*100</f>
        <v>50.351213732904085</v>
      </c>
      <c r="G32" s="127">
        <f>'Table 3 الجدول'!G32/'Table 3 الجدول'!G30*100</f>
        <v>43.223285640096208</v>
      </c>
      <c r="H32" s="127">
        <f>'Table 3 الجدول'!H32/'Table 3 الجدول'!H30*100</f>
        <v>42.796763207664021</v>
      </c>
      <c r="I32" s="127">
        <f>'Table 3 الجدول'!I32/'Table 3 الجدول'!I30*100</f>
        <v>41.497149555804356</v>
      </c>
      <c r="J32" s="127">
        <f>'Table 3 الجدول'!J32/'Table 3 الجدول'!J30*100</f>
        <v>49.622230648762233</v>
      </c>
      <c r="K32" s="127">
        <f>'Table 3 الجدول'!K32/'Table 3 الجدول'!K30*100</f>
        <v>56.54059523294184</v>
      </c>
      <c r="L32" s="127">
        <f>'Table 3 الجدول'!L32/'Table 3 الجدول'!L30*100</f>
        <v>53.718590367271105</v>
      </c>
      <c r="M32" s="127">
        <f>'Table 3 الجدول'!M32/'Table 3 الجدول'!M30*100</f>
        <v>53.206366657006839</v>
      </c>
      <c r="N32" s="127">
        <f>'Table 3 الجدول'!N32/'Table 3 الجدول'!N30*100</f>
        <v>55.911814682321584</v>
      </c>
      <c r="O32" s="127">
        <f>'Table 3 الجدول'!O32/'Table 3 الجدول'!O30*100</f>
        <v>51.351753991765804</v>
      </c>
      <c r="P32" s="127">
        <f>'Table 3 الجدول'!P32/'Table 3 الجدول'!P30*100</f>
        <v>51.948664563301008</v>
      </c>
      <c r="Q32" s="127">
        <f>'Table 3 الجدول'!Q32/'Table 3 الجدول'!Q30*100</f>
        <v>44.189418642902744</v>
      </c>
      <c r="R32" s="127">
        <f>'Table 3 الجدول'!R32/'Table 3 الجدول'!R30*100</f>
        <v>55.45810188763064</v>
      </c>
      <c r="S32" s="127">
        <f>'Table 3 الجدول'!S32/'Table 3 الجدول'!S30*100</f>
        <v>57.640611720336466</v>
      </c>
      <c r="T32" s="48" t="s">
        <v>65</v>
      </c>
      <c r="U32" s="218"/>
    </row>
    <row r="33" spans="2:22" x14ac:dyDescent="0.25">
      <c r="B33" s="218"/>
      <c r="C33" s="134">
        <v>3</v>
      </c>
      <c r="D33" s="47" t="s">
        <v>66</v>
      </c>
      <c r="E33" s="124">
        <f>'Table 3 الجدول'!E33/'Table 3 الجدول'!E30*100</f>
        <v>0.57968443541339343</v>
      </c>
      <c r="F33" s="124">
        <f>'Table 3 الجدول'!F33/'Table 3 الجدول'!F30*100</f>
        <v>0.43878613396531502</v>
      </c>
      <c r="G33" s="127">
        <f>'Table 3 الجدول'!G33/'Table 3 الجدول'!G30*100</f>
        <v>0.45024459042670828</v>
      </c>
      <c r="H33" s="127">
        <f>'Table 3 الجدول'!H33/'Table 3 الجدول'!H30*100</f>
        <v>0.41363732055995034</v>
      </c>
      <c r="I33" s="127">
        <f>'Table 3 الجدول'!I33/'Table 3 الجدول'!I30*100</f>
        <v>0.36502643050245864</v>
      </c>
      <c r="J33" s="127">
        <f>'Table 3 الجدول'!J33/'Table 3 الجدول'!J30*100</f>
        <v>0.42723282632389548</v>
      </c>
      <c r="K33" s="127">
        <f>'Table 3 الجدول'!K33/'Table 3 الجدول'!K30*100</f>
        <v>0.39100766991188829</v>
      </c>
      <c r="L33" s="127">
        <f>'Table 3 الجدول'!L33/'Table 3 الجدول'!L30*100</f>
        <v>0.44444221583687998</v>
      </c>
      <c r="M33" s="127">
        <f>'Table 3 الجدول'!M33/'Table 3 الجدول'!M30*100</f>
        <v>0.51806927353411181</v>
      </c>
      <c r="N33" s="127">
        <f>'Table 3 الجدول'!N33/'Table 3 الجدول'!N30*100</f>
        <v>0.43377792535553961</v>
      </c>
      <c r="O33" s="127">
        <f>'Table 3 الجدول'!O33/'Table 3 الجدول'!O30*100</f>
        <v>0.44905488330661747</v>
      </c>
      <c r="P33" s="127">
        <f>'Table 3 الجدول'!P33/'Table 3 الجدول'!P30*100</f>
        <v>0.3714336444984277</v>
      </c>
      <c r="Q33" s="127">
        <f>'Table 3 الجدول'!Q33/'Table 3 الجدول'!Q30*100</f>
        <v>0.4555705635232653</v>
      </c>
      <c r="R33" s="127">
        <f>'Table 3 الجدول'!R33/'Table 3 الجدول'!R30*100</f>
        <v>0.32702668970735715</v>
      </c>
      <c r="S33" s="127">
        <f>'Table 3 الجدول'!S33/'Table 3 الجدول'!S30*100</f>
        <v>0.33203331819317516</v>
      </c>
      <c r="T33" s="48" t="s">
        <v>67</v>
      </c>
      <c r="U33" s="218"/>
    </row>
    <row r="34" spans="2:22" x14ac:dyDescent="0.25">
      <c r="B34" s="218"/>
      <c r="C34" s="134">
        <v>4</v>
      </c>
      <c r="D34" s="47" t="s">
        <v>68</v>
      </c>
      <c r="E34" s="124">
        <f>'Table 3 الجدول'!E34/'Table 3 الجدول'!E30*100</f>
        <v>12.740732037346778</v>
      </c>
      <c r="F34" s="124">
        <f>'Table 3 الجدول'!F34/'Table 3 الجدول'!F30*100</f>
        <v>14.224493775291716</v>
      </c>
      <c r="G34" s="127">
        <f>'Table 3 الجدول'!G34/'Table 3 الجدول'!G30*100</f>
        <v>16.968913163952344</v>
      </c>
      <c r="H34" s="127">
        <f>'Table 3 الجدول'!H34/'Table 3 الجدول'!H30*100</f>
        <v>19.880516992590795</v>
      </c>
      <c r="I34" s="127">
        <f>'Table 3 الجدول'!I34/'Table 3 الجدول'!I30*100</f>
        <v>14.052684778906846</v>
      </c>
      <c r="J34" s="127">
        <f>'Table 3 الجدول'!J34/'Table 3 الجدول'!J30*100</f>
        <v>14.140919304167879</v>
      </c>
      <c r="K34" s="127">
        <f>'Table 3 الجدول'!K34/'Table 3 الجدول'!K30*100</f>
        <v>14.89145381548359</v>
      </c>
      <c r="L34" s="127">
        <f>'Table 3 الجدول'!L34/'Table 3 الجدول'!L30*100</f>
        <v>14.584040886588067</v>
      </c>
      <c r="M34" s="127">
        <f>'Table 3 الجدول'!M34/'Table 3 الجدول'!M30*100</f>
        <v>16.172005065290428</v>
      </c>
      <c r="N34" s="127">
        <f>'Table 3 الجدول'!N34/'Table 3 الجدول'!N30*100</f>
        <v>15.619471525894602</v>
      </c>
      <c r="O34" s="127">
        <f>'Table 3 الجدول'!O34/'Table 3 الجدول'!O30*100</f>
        <v>14.669811605154672</v>
      </c>
      <c r="P34" s="127">
        <f>'Table 3 الجدول'!P34/'Table 3 الجدول'!P30*100</f>
        <v>15.69136867048497</v>
      </c>
      <c r="Q34" s="127">
        <f>'Table 3 الجدول'!Q34/'Table 3 الجدول'!Q30*100</f>
        <v>14.21734732116566</v>
      </c>
      <c r="R34" s="127">
        <f>'Table 3 الجدول'!R34/'Table 3 الجدول'!R30*100</f>
        <v>14.550989709658705</v>
      </c>
      <c r="S34" s="127">
        <f>'Table 3 الجدول'!S34/'Table 3 الجدول'!S30*100</f>
        <v>12.614557957824294</v>
      </c>
      <c r="T34" s="48" t="s">
        <v>69</v>
      </c>
      <c r="U34" s="218"/>
    </row>
    <row r="35" spans="2:22" x14ac:dyDescent="0.25">
      <c r="B35" s="218"/>
      <c r="C35" s="134">
        <v>5</v>
      </c>
      <c r="D35" s="47" t="s">
        <v>70</v>
      </c>
      <c r="E35" s="124">
        <f>'Table 3 الجدول'!E35/'Table 3 الجدول'!E30*100</f>
        <v>15.649022327277306</v>
      </c>
      <c r="F35" s="124">
        <f>'Table 3 الجدول'!F35/'Table 3 الجدول'!F30*100</f>
        <v>15.994870236953709</v>
      </c>
      <c r="G35" s="127">
        <f>'Table 3 الجدول'!G35/'Table 3 الجدول'!G30*100</f>
        <v>17.245148806569137</v>
      </c>
      <c r="H35" s="127">
        <f>'Table 3 الجدول'!H35/'Table 3 الجدول'!H30*100</f>
        <v>13.223578845399455</v>
      </c>
      <c r="I35" s="127">
        <f>'Table 3 الجدول'!I35/'Table 3 الجدول'!I30*100</f>
        <v>12.858159367965305</v>
      </c>
      <c r="J35" s="127">
        <f>'Table 3 الجدول'!J35/'Table 3 الجدول'!J30*100</f>
        <v>17.652241979524074</v>
      </c>
      <c r="K35" s="127">
        <f>'Table 3 الجدول'!K35/'Table 3 الجدول'!K30*100</f>
        <v>12.623663462064691</v>
      </c>
      <c r="L35" s="127">
        <f>'Table 3 الجدول'!L35/'Table 3 الجدول'!L30*100</f>
        <v>15.097949080429157</v>
      </c>
      <c r="M35" s="127">
        <f>'Table 3 الجدول'!M35/'Table 3 الجدول'!M30*100</f>
        <v>12.187280852872121</v>
      </c>
      <c r="N35" s="127">
        <f>'Table 3 الجدول'!N35/'Table 3 الجدول'!N30*100</f>
        <v>11.148625640737571</v>
      </c>
      <c r="O35" s="127">
        <f>'Table 3 الجدول'!O35/'Table 3 الجدول'!O30*100</f>
        <v>14.747844311636795</v>
      </c>
      <c r="P35" s="127">
        <f>'Table 3 الجدول'!P35/'Table 3 الجدول'!P30*100</f>
        <v>12.711482453362757</v>
      </c>
      <c r="Q35" s="127">
        <f>'Table 3 الجدول'!Q35/'Table 3 الجدول'!Q30*100</f>
        <v>12.898894527759325</v>
      </c>
      <c r="R35" s="127">
        <f>'Table 3 الجدول'!R35/'Table 3 الجدول'!R30*100</f>
        <v>11.954213230308557</v>
      </c>
      <c r="S35" s="127">
        <f>'Table 3 الجدول'!S35/'Table 3 الجدول'!S30*100</f>
        <v>11.403504947186926</v>
      </c>
      <c r="T35" s="48" t="s">
        <v>71</v>
      </c>
      <c r="U35" s="218"/>
    </row>
    <row r="36" spans="2:22" x14ac:dyDescent="0.25">
      <c r="B36" s="218"/>
      <c r="C36" s="134">
        <v>6</v>
      </c>
      <c r="D36" s="47" t="s">
        <v>72</v>
      </c>
      <c r="E36" s="124">
        <f>'Table 3 الجدول'!E36/'Table 3 الجدول'!E30*100</f>
        <v>8.3951914260306228</v>
      </c>
      <c r="F36" s="124">
        <f>'Table 3 الجدول'!F36/'Table 3 الجدول'!F30*100</f>
        <v>9.9186215376270113</v>
      </c>
      <c r="G36" s="127">
        <f>'Table 3 الجدول'!G36/'Table 3 الجدول'!G30*100</f>
        <v>10.872495119658412</v>
      </c>
      <c r="H36" s="127">
        <f>'Table 3 الجدول'!H36/'Table 3 الجدول'!H30*100</f>
        <v>10.92541221230773</v>
      </c>
      <c r="I36" s="127">
        <f>'Table 3 الجدول'!I36/'Table 3 الجدول'!I30*100</f>
        <v>9.5425691674611937</v>
      </c>
      <c r="J36" s="127">
        <f>'Table 3 الجدول'!J36/'Table 3 الجدول'!J30*100</f>
        <v>8.6380945395095097</v>
      </c>
      <c r="K36" s="127">
        <f>'Table 3 الجدول'!K36/'Table 3 الجدول'!K30*100</f>
        <v>8.0705127482955543</v>
      </c>
      <c r="L36" s="127">
        <f>'Table 3 الجدول'!L36/'Table 3 الجدول'!L30*100</f>
        <v>8.4773169229104628</v>
      </c>
      <c r="M36" s="127">
        <f>'Table 3 الجدول'!M36/'Table 3 الجدول'!M30*100</f>
        <v>8.9928480480808641</v>
      </c>
      <c r="N36" s="127">
        <f>'Table 3 الجدول'!N36/'Table 3 الجدول'!N30*100</f>
        <v>8.3564436538111444</v>
      </c>
      <c r="O36" s="127">
        <f>'Table 3 الجدول'!O36/'Table 3 الجدول'!O30*100</f>
        <v>9.6043608518664065</v>
      </c>
      <c r="P36" s="127">
        <f>'Table 3 الجدول'!P36/'Table 3 الجدول'!P30*100</f>
        <v>9.482942198305631</v>
      </c>
      <c r="Q36" s="127">
        <f>'Table 3 الجدول'!Q36/'Table 3 الجدول'!Q30*100</f>
        <v>17.291589776027127</v>
      </c>
      <c r="R36" s="127">
        <f>'Table 3 الجدول'!R36/'Table 3 الجدول'!R30*100</f>
        <v>8.8400223625070069</v>
      </c>
      <c r="S36" s="127">
        <f>'Table 3 الجدول'!S36/'Table 3 الجدول'!S30*100</f>
        <v>8.4505780968270674</v>
      </c>
      <c r="T36" s="48" t="s">
        <v>73</v>
      </c>
      <c r="U36" s="218"/>
    </row>
    <row r="37" spans="2:22" x14ac:dyDescent="0.25">
      <c r="B37" s="218"/>
      <c r="C37" s="134">
        <v>7</v>
      </c>
      <c r="D37" s="47" t="s">
        <v>74</v>
      </c>
      <c r="E37" s="124">
        <f>'Table 3 الجدول'!E37/'Table 3 الجدول'!E30*100</f>
        <v>1.495115092145904</v>
      </c>
      <c r="F37" s="124">
        <f>'Table 3 الجدول'!F37/'Table 3 الجدول'!F30*100</f>
        <v>1.6559716004659375</v>
      </c>
      <c r="G37" s="127">
        <f>'Table 3 الجدول'!G37/'Table 3 الجدول'!G30*100</f>
        <v>1.9884648700925407</v>
      </c>
      <c r="H37" s="127">
        <f>'Table 3 الجدول'!H37/'Table 3 الجدول'!H30*100</f>
        <v>1.6123840873464665</v>
      </c>
      <c r="I37" s="127">
        <f>'Table 3 الجدول'!I37/'Table 3 الجدول'!I30*100</f>
        <v>2.4824173839463008</v>
      </c>
      <c r="J37" s="127">
        <f>'Table 3 الجدول'!J37/'Table 3 الجدول'!J30*100</f>
        <v>1.7182802359772407</v>
      </c>
      <c r="K37" s="127">
        <f>'Table 3 الجدول'!K37/'Table 3 الجدول'!K30*100</f>
        <v>1.1027477119353408</v>
      </c>
      <c r="L37" s="127">
        <f>'Table 3 الجدول'!L37/'Table 3 الجدول'!L30*100</f>
        <v>1.0613657179999554</v>
      </c>
      <c r="M37" s="127">
        <f>'Table 3 الجدول'!M37/'Table 3 الجدول'!M30*100</f>
        <v>1.3081867767577648</v>
      </c>
      <c r="N37" s="127">
        <f>'Table 3 الجدول'!N37/'Table 3 الجدول'!N30*100</f>
        <v>1.4410815920630864</v>
      </c>
      <c r="O37" s="127">
        <f>'Table 3 الجدول'!O37/'Table 3 الجدول'!O30*100</f>
        <v>1.524670115310824</v>
      </c>
      <c r="P37" s="127">
        <f>'Table 3 الجدول'!P37/'Table 3 الجدول'!P30*100</f>
        <v>1.9105962520406174</v>
      </c>
      <c r="Q37" s="127">
        <f>'Table 3 الجدول'!Q37/'Table 3 الجدول'!Q30*100</f>
        <v>2.1667631425778251</v>
      </c>
      <c r="R37" s="127">
        <f>'Table 3 الجدول'!R37/'Table 3 الجدول'!R30*100</f>
        <v>1.8103501796444303</v>
      </c>
      <c r="S37" s="127">
        <f>'Table 3 الجدول'!S37/'Table 3 الجدول'!S30*100</f>
        <v>1.5468730969720337</v>
      </c>
      <c r="T37" s="48" t="s">
        <v>75</v>
      </c>
      <c r="U37" s="218"/>
    </row>
    <row r="38" spans="2:22" x14ac:dyDescent="0.25">
      <c r="D38" s="35"/>
      <c r="E38" s="35"/>
      <c r="F38" s="35"/>
      <c r="G38" s="120"/>
      <c r="H38" s="120"/>
      <c r="I38" s="120"/>
      <c r="J38" s="120"/>
      <c r="K38" s="120"/>
      <c r="L38" s="120"/>
      <c r="M38" s="120"/>
      <c r="N38" s="120"/>
      <c r="O38" s="120"/>
      <c r="P38" s="120"/>
      <c r="Q38" s="120"/>
      <c r="R38" s="120"/>
      <c r="S38" s="120"/>
    </row>
    <row r="39" spans="2:22" s="14" customFormat="1" ht="11.25" x14ac:dyDescent="0.2">
      <c r="B39" s="135" t="s">
        <v>39</v>
      </c>
      <c r="G39" s="98"/>
      <c r="H39" s="98"/>
      <c r="I39" s="98"/>
      <c r="J39" s="98"/>
      <c r="K39" s="98"/>
      <c r="L39" s="98"/>
      <c r="M39" s="98"/>
      <c r="N39" s="98"/>
      <c r="O39" s="98"/>
      <c r="P39" s="98"/>
      <c r="Q39" s="98"/>
      <c r="R39" s="98"/>
      <c r="S39" s="98"/>
      <c r="U39" s="15" t="s">
        <v>40</v>
      </c>
    </row>
    <row r="40" spans="2:22" s="14" customFormat="1" ht="15" customHeight="1" x14ac:dyDescent="0.2">
      <c r="B40" s="14" t="s">
        <v>224</v>
      </c>
      <c r="G40" s="77"/>
      <c r="H40" s="77"/>
      <c r="I40" s="77"/>
      <c r="J40" s="165"/>
      <c r="K40" s="77"/>
      <c r="L40" s="77"/>
      <c r="M40" s="77"/>
      <c r="N40" s="77"/>
      <c r="O40" s="77"/>
      <c r="P40" s="77"/>
      <c r="Q40" s="77"/>
      <c r="R40" s="77"/>
      <c r="S40" s="77"/>
      <c r="T40" s="202" t="s">
        <v>219</v>
      </c>
      <c r="U40" s="202"/>
    </row>
    <row r="41" spans="2:22" s="14" customFormat="1" ht="15" customHeight="1" x14ac:dyDescent="0.2">
      <c r="B41" s="14" t="s">
        <v>225</v>
      </c>
      <c r="G41" s="77"/>
      <c r="H41" s="77"/>
      <c r="I41" s="77"/>
      <c r="K41" s="77"/>
      <c r="L41" s="77"/>
      <c r="M41" s="77"/>
      <c r="N41" s="77"/>
      <c r="O41" s="77"/>
      <c r="T41" s="202" t="s">
        <v>220</v>
      </c>
      <c r="U41" s="202"/>
      <c r="V41" s="15"/>
    </row>
    <row r="43" spans="2:22" s="14" customFormat="1" x14ac:dyDescent="0.25">
      <c r="B43" s="170" t="s">
        <v>184</v>
      </c>
      <c r="E43" s="136"/>
      <c r="F43" s="136"/>
      <c r="G43" s="136"/>
      <c r="H43" s="136"/>
      <c r="I43" s="136"/>
      <c r="J43" s="136"/>
      <c r="K43" s="136"/>
      <c r="L43" s="136"/>
      <c r="M43" s="136"/>
      <c r="N43" s="136"/>
      <c r="O43" s="136"/>
      <c r="P43" s="136"/>
      <c r="Q43" s="136"/>
      <c r="R43" s="136"/>
      <c r="S43" s="136"/>
      <c r="U43" s="171" t="s">
        <v>186</v>
      </c>
    </row>
    <row r="44" spans="2:22" s="14" customFormat="1" x14ac:dyDescent="0.25">
      <c r="B44"/>
      <c r="E44" s="136"/>
      <c r="F44" s="136"/>
      <c r="G44" s="136"/>
      <c r="H44" s="136"/>
      <c r="I44" s="136"/>
      <c r="J44" s="136"/>
      <c r="K44" s="136"/>
      <c r="L44" s="136"/>
      <c r="M44" s="136"/>
      <c r="N44" s="136"/>
      <c r="O44" s="136"/>
      <c r="P44" s="136"/>
      <c r="Q44" s="136"/>
      <c r="R44" s="136"/>
      <c r="S44" s="136"/>
      <c r="U44"/>
    </row>
    <row r="45" spans="2:22" s="14" customFormat="1" x14ac:dyDescent="0.25">
      <c r="B45" s="170" t="s">
        <v>185</v>
      </c>
      <c r="E45" s="136"/>
      <c r="F45" s="136"/>
      <c r="G45" s="136"/>
      <c r="H45" s="136"/>
      <c r="I45" s="136"/>
      <c r="J45" s="136"/>
      <c r="K45" s="136"/>
      <c r="L45" s="136"/>
      <c r="M45" s="136"/>
      <c r="N45" s="136"/>
      <c r="O45" s="136"/>
      <c r="P45" s="136"/>
      <c r="Q45" s="136"/>
      <c r="R45" s="136"/>
      <c r="S45" s="136"/>
      <c r="U45" s="170" t="s">
        <v>187</v>
      </c>
    </row>
  </sheetData>
  <mergeCells count="19">
    <mergeCell ref="F4:F5"/>
    <mergeCell ref="B4:B5"/>
    <mergeCell ref="D4:D5"/>
    <mergeCell ref="B30:B37"/>
    <mergeCell ref="B22:B29"/>
    <mergeCell ref="B14:B21"/>
    <mergeCell ref="B6:B13"/>
    <mergeCell ref="E4:E5"/>
    <mergeCell ref="C4:C5"/>
    <mergeCell ref="T40:U40"/>
    <mergeCell ref="T41:U41"/>
    <mergeCell ref="M2:U2"/>
    <mergeCell ref="U4:U5"/>
    <mergeCell ref="U6:U13"/>
    <mergeCell ref="U14:U21"/>
    <mergeCell ref="U22:U29"/>
    <mergeCell ref="T4:T5"/>
    <mergeCell ref="U30:U37"/>
    <mergeCell ref="G4:Q4"/>
  </mergeCells>
  <hyperlinks>
    <hyperlink ref="B43" location="'Index الفهرس'!A1" display="Return to Main Page" xr:uid="{5E462F90-B626-4839-93BE-FC261BB1EFEC}"/>
    <hyperlink ref="B45" location="'Enquiries الاستفسارات '!A1" display="Contact us for media support and coordination." xr:uid="{15645794-F715-43FD-831F-8645E3D78096}"/>
    <hyperlink ref="U43" location="'Index الفهرس'!A1" display="العودة إلى الصفحة الرئيسية " xr:uid="{3F39DF9C-7D71-4563-B6F9-D438AD65EB50}"/>
    <hyperlink ref="U45" location="'Enquiries الاستفسارات '!A1" display="للنشر الإعلامي يُرجى التواصل معنا للدعم والتنسيق." xr:uid="{36B64AFD-C2C2-4D88-9EFC-E64217BFDFE0}"/>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C2D2C-DD01-471E-A894-DAA413871188}">
  <sheetPr codeName="Sheet6"/>
  <dimension ref="B1:AE68"/>
  <sheetViews>
    <sheetView showGridLines="0" zoomScale="80" zoomScaleNormal="80" workbookViewId="0">
      <selection activeCell="U12" sqref="U12:U16"/>
    </sheetView>
  </sheetViews>
  <sheetFormatPr defaultRowHeight="15" x14ac:dyDescent="0.25"/>
  <cols>
    <col min="1" max="1" width="4.5703125" customWidth="1"/>
    <col min="2" max="2" width="13.5703125" customWidth="1"/>
    <col min="3" max="3" width="6.42578125" bestFit="1" customWidth="1"/>
    <col min="4" max="4" width="23.140625" bestFit="1" customWidth="1"/>
    <col min="5" max="5" width="12.42578125" bestFit="1" customWidth="1"/>
    <col min="6" max="6" width="12" bestFit="1" customWidth="1"/>
    <col min="7" max="7" width="10.5703125" bestFit="1" customWidth="1"/>
    <col min="8" max="8" width="11" bestFit="1" customWidth="1"/>
    <col min="9" max="9" width="11.28515625" bestFit="1" customWidth="1"/>
    <col min="10" max="10" width="10.5703125" bestFit="1" customWidth="1"/>
    <col min="11" max="11" width="11" bestFit="1" customWidth="1"/>
    <col min="12" max="18" width="11.28515625" bestFit="1" customWidth="1"/>
    <col min="19" max="19" width="10.42578125" customWidth="1"/>
    <col min="20" max="20" width="17.7109375" bestFit="1" customWidth="1"/>
    <col min="21" max="21" width="13.5703125" customWidth="1"/>
    <col min="24" max="24" width="12.5703125" bestFit="1" customWidth="1"/>
  </cols>
  <sheetData>
    <row r="1" spans="2:30" x14ac:dyDescent="0.25">
      <c r="B1" s="39"/>
      <c r="C1" s="39"/>
    </row>
    <row r="2" spans="2:30" ht="15" customHeight="1" x14ac:dyDescent="0.25">
      <c r="B2" s="221" t="s">
        <v>161</v>
      </c>
      <c r="C2" s="221"/>
      <c r="D2" s="221"/>
      <c r="E2" s="221"/>
      <c r="F2" s="221"/>
      <c r="G2" s="59"/>
      <c r="H2" s="59"/>
      <c r="I2" s="59"/>
      <c r="K2" s="154"/>
      <c r="L2" s="222" t="s">
        <v>162</v>
      </c>
      <c r="M2" s="222"/>
      <c r="N2" s="222"/>
      <c r="O2" s="222"/>
      <c r="P2" s="222"/>
      <c r="Q2" s="222"/>
      <c r="R2" s="222"/>
      <c r="S2" s="222"/>
      <c r="T2" s="222"/>
      <c r="U2" s="222"/>
      <c r="V2" s="62"/>
      <c r="W2" s="62"/>
      <c r="X2" s="62"/>
      <c r="Y2" s="62"/>
      <c r="Z2" s="62"/>
      <c r="AA2" s="62"/>
      <c r="AB2" s="62"/>
      <c r="AC2" s="62"/>
      <c r="AD2" s="62"/>
    </row>
    <row r="3" spans="2:30" x14ac:dyDescent="0.25">
      <c r="B3" s="158" t="s">
        <v>37</v>
      </c>
      <c r="C3" s="13"/>
      <c r="U3" s="157" t="s">
        <v>38</v>
      </c>
      <c r="AD3" s="14"/>
    </row>
    <row r="4" spans="2:30" ht="23.1" customHeight="1" x14ac:dyDescent="0.25">
      <c r="B4" s="203" t="s">
        <v>130</v>
      </c>
      <c r="C4" s="203" t="s">
        <v>146</v>
      </c>
      <c r="D4" s="211" t="s">
        <v>17</v>
      </c>
      <c r="E4" s="205">
        <v>2022</v>
      </c>
      <c r="F4" s="205">
        <v>2023</v>
      </c>
      <c r="G4" s="206">
        <v>2024</v>
      </c>
      <c r="H4" s="207"/>
      <c r="I4" s="207"/>
      <c r="J4" s="207"/>
      <c r="K4" s="207"/>
      <c r="L4" s="207"/>
      <c r="M4" s="207"/>
      <c r="N4" s="207"/>
      <c r="O4" s="207"/>
      <c r="P4" s="207"/>
      <c r="Q4" s="207"/>
      <c r="R4" s="188"/>
      <c r="S4" s="188">
        <v>2025</v>
      </c>
      <c r="T4" s="204" t="s">
        <v>16</v>
      </c>
      <c r="U4" s="203" t="s">
        <v>138</v>
      </c>
    </row>
    <row r="5" spans="2:30" ht="26.1" customHeight="1" x14ac:dyDescent="0.25">
      <c r="B5" s="217"/>
      <c r="C5" s="203"/>
      <c r="D5" s="211"/>
      <c r="E5" s="205"/>
      <c r="F5" s="205"/>
      <c r="G5" s="60" t="s">
        <v>98</v>
      </c>
      <c r="H5" s="60" t="s">
        <v>99</v>
      </c>
      <c r="I5" s="60" t="s">
        <v>96</v>
      </c>
      <c r="J5" s="60" t="s">
        <v>97</v>
      </c>
      <c r="K5" s="60" t="s">
        <v>100</v>
      </c>
      <c r="L5" s="60" t="s">
        <v>101</v>
      </c>
      <c r="M5" s="60" t="s">
        <v>102</v>
      </c>
      <c r="N5" s="60" t="s">
        <v>103</v>
      </c>
      <c r="O5" s="60" t="s">
        <v>104</v>
      </c>
      <c r="P5" s="60" t="s">
        <v>152</v>
      </c>
      <c r="Q5" s="60" t="s">
        <v>165</v>
      </c>
      <c r="R5" s="61" t="s">
        <v>107</v>
      </c>
      <c r="S5" s="60" t="s">
        <v>98</v>
      </c>
      <c r="T5" s="204"/>
      <c r="U5" s="217"/>
    </row>
    <row r="6" spans="2:30" ht="14.45" customHeight="1" x14ac:dyDescent="0.25">
      <c r="B6" s="219" t="s">
        <v>131</v>
      </c>
      <c r="C6" s="104"/>
      <c r="D6" s="93" t="s">
        <v>61</v>
      </c>
      <c r="E6" s="71">
        <f>SUM(E7:E11)</f>
        <v>98803.320747000005</v>
      </c>
      <c r="F6" s="71">
        <f>SUM(F7:F11)</f>
        <v>93059.159365999993</v>
      </c>
      <c r="G6" s="89">
        <f>SUM(G7:G11)</f>
        <v>5630.1352870000001</v>
      </c>
      <c r="H6" s="89">
        <f t="shared" ref="H6:S6" si="0">SUM(H7:H11)</f>
        <v>6821.7519500000008</v>
      </c>
      <c r="I6" s="89">
        <f t="shared" si="0"/>
        <v>7737.2188399999995</v>
      </c>
      <c r="J6" s="89">
        <f t="shared" si="0"/>
        <v>6149.3373160000001</v>
      </c>
      <c r="K6" s="89">
        <f t="shared" si="0"/>
        <v>13047.768926000001</v>
      </c>
      <c r="L6" s="89">
        <f t="shared" si="0"/>
        <v>8535.9911619999984</v>
      </c>
      <c r="M6" s="89">
        <f t="shared" si="0"/>
        <v>8970.4032959999986</v>
      </c>
      <c r="N6" s="89">
        <f t="shared" si="0"/>
        <v>10211.686375000001</v>
      </c>
      <c r="O6" s="89">
        <f t="shared" si="0"/>
        <v>10057.426503999999</v>
      </c>
      <c r="P6" s="89">
        <f t="shared" si="0"/>
        <v>10078.743578</v>
      </c>
      <c r="Q6" s="89">
        <f t="shared" si="0"/>
        <v>8724.5306189999992</v>
      </c>
      <c r="R6" s="89">
        <f t="shared" si="0"/>
        <v>11828.049895</v>
      </c>
      <c r="S6" s="89">
        <f t="shared" si="0"/>
        <v>12981.781219999999</v>
      </c>
      <c r="T6" s="68" t="s">
        <v>112</v>
      </c>
      <c r="U6" s="219" t="s">
        <v>137</v>
      </c>
    </row>
    <row r="7" spans="2:30" x14ac:dyDescent="0.25">
      <c r="B7" s="219"/>
      <c r="C7" s="104" t="s">
        <v>149</v>
      </c>
      <c r="D7" s="45" t="s">
        <v>80</v>
      </c>
      <c r="E7" s="72">
        <v>770.97384999999997</v>
      </c>
      <c r="F7" s="72">
        <v>835.998561</v>
      </c>
      <c r="G7" s="73">
        <v>100.141279</v>
      </c>
      <c r="H7" s="73">
        <v>116.039743</v>
      </c>
      <c r="I7" s="73">
        <v>80.384465000000006</v>
      </c>
      <c r="J7" s="73">
        <v>48.543979</v>
      </c>
      <c r="K7" s="73">
        <v>57.247517999999999</v>
      </c>
      <c r="L7" s="73">
        <v>49.785204999999998</v>
      </c>
      <c r="M7" s="73">
        <v>65.454143000000002</v>
      </c>
      <c r="N7" s="73">
        <v>72.077033999999998</v>
      </c>
      <c r="O7" s="73">
        <v>69.067458999999999</v>
      </c>
      <c r="P7" s="73">
        <v>83.668132999999997</v>
      </c>
      <c r="Q7" s="73">
        <v>80.951209000000006</v>
      </c>
      <c r="R7" s="73">
        <v>87.669070000000005</v>
      </c>
      <c r="S7" s="73">
        <v>111.667602</v>
      </c>
      <c r="T7" s="46" t="s">
        <v>81</v>
      </c>
      <c r="U7" s="219"/>
    </row>
    <row r="8" spans="2:30" x14ac:dyDescent="0.25">
      <c r="B8" s="219"/>
      <c r="C8" s="104" t="s">
        <v>148</v>
      </c>
      <c r="D8" s="45" t="s">
        <v>78</v>
      </c>
      <c r="E8" s="72">
        <v>46.018922000000003</v>
      </c>
      <c r="F8" s="72">
        <v>96.605488999999992</v>
      </c>
      <c r="G8" s="73">
        <v>6.412382</v>
      </c>
      <c r="H8" s="73">
        <v>8.534395</v>
      </c>
      <c r="I8" s="73">
        <v>11.530564</v>
      </c>
      <c r="J8" s="73">
        <v>11.862938</v>
      </c>
      <c r="K8" s="73">
        <v>5.8119940000000003</v>
      </c>
      <c r="L8" s="73">
        <v>5.2770460000000003</v>
      </c>
      <c r="M8" s="73">
        <v>13.764466000000001</v>
      </c>
      <c r="N8" s="73">
        <v>19.147646000000002</v>
      </c>
      <c r="O8" s="73">
        <v>7.1395730000000004</v>
      </c>
      <c r="P8" s="73">
        <v>4.0365640000000003</v>
      </c>
      <c r="Q8" s="73">
        <v>28.710615000000001</v>
      </c>
      <c r="R8" s="73">
        <v>3.2596259999999999</v>
      </c>
      <c r="S8" s="73">
        <v>51.621282000000001</v>
      </c>
      <c r="T8" s="46" t="s">
        <v>79</v>
      </c>
      <c r="U8" s="219"/>
    </row>
    <row r="9" spans="2:30" x14ac:dyDescent="0.25">
      <c r="B9" s="219"/>
      <c r="C9" s="104" t="s">
        <v>150</v>
      </c>
      <c r="D9" s="45" t="s">
        <v>82</v>
      </c>
      <c r="E9" s="72">
        <v>97750.670427000019</v>
      </c>
      <c r="F9" s="72">
        <v>91989.376099999994</v>
      </c>
      <c r="G9" s="73">
        <v>5515.5505309999999</v>
      </c>
      <c r="H9" s="73">
        <v>6683.1182470000003</v>
      </c>
      <c r="I9" s="73">
        <v>7626.0398109999996</v>
      </c>
      <c r="J9" s="73">
        <v>6080.9808009999997</v>
      </c>
      <c r="K9" s="73">
        <v>12974.566992</v>
      </c>
      <c r="L9" s="73">
        <v>8419.4490719999994</v>
      </c>
      <c r="M9" s="73">
        <v>8886.4357369999998</v>
      </c>
      <c r="N9" s="73">
        <v>10113.484769000001</v>
      </c>
      <c r="O9" s="73">
        <v>9921.4574919999995</v>
      </c>
      <c r="P9" s="73">
        <v>9985.3930390000005</v>
      </c>
      <c r="Q9" s="73">
        <v>8607.2389129999992</v>
      </c>
      <c r="R9" s="73">
        <v>11731.752116</v>
      </c>
      <c r="S9" s="73">
        <v>12809.069203999999</v>
      </c>
      <c r="T9" s="46" t="s">
        <v>83</v>
      </c>
      <c r="U9" s="219"/>
    </row>
    <row r="10" spans="2:30" x14ac:dyDescent="0.25">
      <c r="B10" s="219"/>
      <c r="C10" s="104" t="s">
        <v>147</v>
      </c>
      <c r="D10" s="45" t="s">
        <v>76</v>
      </c>
      <c r="E10" s="72">
        <v>221.76657799999995</v>
      </c>
      <c r="F10" s="72">
        <v>103.18679899999999</v>
      </c>
      <c r="G10" s="73">
        <v>7.520823</v>
      </c>
      <c r="H10" s="73">
        <v>5.9097999999999997</v>
      </c>
      <c r="I10" s="73">
        <v>7.4830100000000002</v>
      </c>
      <c r="J10" s="73">
        <v>4.1678050000000004</v>
      </c>
      <c r="K10" s="73">
        <v>7.5443559999999996</v>
      </c>
      <c r="L10" s="73">
        <v>10.161519999999999</v>
      </c>
      <c r="M10" s="73">
        <v>4.1683870000000001</v>
      </c>
      <c r="N10" s="73">
        <v>6.9254819999999997</v>
      </c>
      <c r="O10" s="73">
        <v>10.420546</v>
      </c>
      <c r="P10" s="73">
        <v>5.4567959999999998</v>
      </c>
      <c r="Q10" s="73">
        <v>5.5147469999999998</v>
      </c>
      <c r="R10" s="73">
        <v>4.7111520000000002</v>
      </c>
      <c r="S10" s="73">
        <v>8.9149940000000001</v>
      </c>
      <c r="T10" s="46" t="s">
        <v>77</v>
      </c>
      <c r="U10" s="219"/>
    </row>
    <row r="11" spans="2:30" x14ac:dyDescent="0.25">
      <c r="B11" s="219"/>
      <c r="C11" s="104"/>
      <c r="D11" s="45" t="s">
        <v>116</v>
      </c>
      <c r="E11" s="72">
        <v>13.890970000000003</v>
      </c>
      <c r="F11" s="72">
        <v>33.992417000000003</v>
      </c>
      <c r="G11" s="73">
        <v>0.51027199999999995</v>
      </c>
      <c r="H11" s="73">
        <v>8.1497649999999986</v>
      </c>
      <c r="I11" s="73">
        <v>11.780989999999999</v>
      </c>
      <c r="J11" s="73">
        <v>3.781793</v>
      </c>
      <c r="K11" s="73">
        <v>2.5980659999999998</v>
      </c>
      <c r="L11" s="73">
        <v>51.318319000000002</v>
      </c>
      <c r="M11" s="73">
        <v>0.58056299999999994</v>
      </c>
      <c r="N11" s="73">
        <v>5.1444000000000004E-2</v>
      </c>
      <c r="O11" s="73">
        <v>49.341434</v>
      </c>
      <c r="P11" s="73">
        <v>0.18904600000000002</v>
      </c>
      <c r="Q11" s="73">
        <v>2.1151350000000004</v>
      </c>
      <c r="R11" s="73">
        <v>0.65793100000000004</v>
      </c>
      <c r="S11" s="73">
        <v>0.50813799999999998</v>
      </c>
      <c r="T11" s="46" t="s">
        <v>117</v>
      </c>
      <c r="U11" s="219"/>
    </row>
    <row r="12" spans="2:30" x14ac:dyDescent="0.25">
      <c r="B12" s="218" t="s">
        <v>28</v>
      </c>
      <c r="C12" s="103"/>
      <c r="D12" s="94" t="s">
        <v>61</v>
      </c>
      <c r="E12" s="74">
        <f>SUM(E13:E17)</f>
        <v>47276.831457</v>
      </c>
      <c r="F12" s="74">
        <f>SUM(F13:F17)</f>
        <v>52393.996234000006</v>
      </c>
      <c r="G12" s="88">
        <f>SUM(G13:G17)</f>
        <v>4846.2152490000008</v>
      </c>
      <c r="H12" s="88">
        <f t="shared" ref="H12:S12" si="1">SUM(H13:H17)</f>
        <v>4815.6644449999994</v>
      </c>
      <c r="I12" s="88">
        <f t="shared" si="1"/>
        <v>4652.3900479999993</v>
      </c>
      <c r="J12" s="88">
        <f t="shared" si="1"/>
        <v>3232.0565139999999</v>
      </c>
      <c r="K12" s="88">
        <f t="shared" si="1"/>
        <v>5264.080782</v>
      </c>
      <c r="L12" s="88">
        <f t="shared" si="1"/>
        <v>3832.2497210000001</v>
      </c>
      <c r="M12" s="88">
        <f t="shared" si="1"/>
        <v>4196.9443269999992</v>
      </c>
      <c r="N12" s="88">
        <f t="shared" si="1"/>
        <v>4563.6493069999997</v>
      </c>
      <c r="O12" s="88">
        <f t="shared" si="1"/>
        <v>4843.8745150000004</v>
      </c>
      <c r="P12" s="88">
        <f t="shared" si="1"/>
        <v>5558.6755840000005</v>
      </c>
      <c r="Q12" s="88">
        <f t="shared" si="1"/>
        <v>7235.8630589999993</v>
      </c>
      <c r="R12" s="88">
        <f t="shared" si="1"/>
        <v>5051.1988550000005</v>
      </c>
      <c r="S12" s="88">
        <f t="shared" si="1"/>
        <v>4938.8192749999998</v>
      </c>
      <c r="T12" s="69" t="s">
        <v>112</v>
      </c>
      <c r="U12" s="218" t="s">
        <v>135</v>
      </c>
    </row>
    <row r="13" spans="2:30" x14ac:dyDescent="0.25">
      <c r="B13" s="218"/>
      <c r="C13" s="103" t="s">
        <v>149</v>
      </c>
      <c r="D13" s="47" t="s">
        <v>80</v>
      </c>
      <c r="E13" s="75">
        <v>1957.9679080000003</v>
      </c>
      <c r="F13" s="75">
        <v>2060.8548310000001</v>
      </c>
      <c r="G13" s="76">
        <v>211.68748600000001</v>
      </c>
      <c r="H13" s="76">
        <v>207.743393</v>
      </c>
      <c r="I13" s="76">
        <v>213.209542</v>
      </c>
      <c r="J13" s="76">
        <v>139.63313099999999</v>
      </c>
      <c r="K13" s="76">
        <v>189.980411</v>
      </c>
      <c r="L13" s="76">
        <v>125.387193</v>
      </c>
      <c r="M13" s="76">
        <v>147.791507</v>
      </c>
      <c r="N13" s="76">
        <v>159.279338</v>
      </c>
      <c r="O13" s="76">
        <v>169.109589</v>
      </c>
      <c r="P13" s="76">
        <v>216.820583</v>
      </c>
      <c r="Q13" s="76">
        <v>194.489183</v>
      </c>
      <c r="R13" s="76">
        <v>204.941103</v>
      </c>
      <c r="S13" s="76">
        <v>237.65034499999999</v>
      </c>
      <c r="T13" s="48" t="s">
        <v>81</v>
      </c>
      <c r="U13" s="218"/>
    </row>
    <row r="14" spans="2:30" x14ac:dyDescent="0.25">
      <c r="B14" s="218"/>
      <c r="C14" s="103" t="s">
        <v>148</v>
      </c>
      <c r="D14" s="47" t="s">
        <v>78</v>
      </c>
      <c r="E14" s="75">
        <v>68.35546699999999</v>
      </c>
      <c r="F14" s="75">
        <v>136.12450900000002</v>
      </c>
      <c r="G14" s="76">
        <v>59.115957999999999</v>
      </c>
      <c r="H14" s="76">
        <v>21.30471</v>
      </c>
      <c r="I14" s="76">
        <v>14.849608</v>
      </c>
      <c r="J14" s="76">
        <v>31.082671000000001</v>
      </c>
      <c r="K14" s="76">
        <v>28.303083000000001</v>
      </c>
      <c r="L14" s="76">
        <v>12.608748</v>
      </c>
      <c r="M14" s="76">
        <v>31.099920000000001</v>
      </c>
      <c r="N14" s="76">
        <v>40.619101999999998</v>
      </c>
      <c r="O14" s="76">
        <v>33.174596000000001</v>
      </c>
      <c r="P14" s="76">
        <v>11.534819000000001</v>
      </c>
      <c r="Q14" s="76">
        <v>21.888529999999999</v>
      </c>
      <c r="R14" s="76">
        <v>21.601711000000002</v>
      </c>
      <c r="S14" s="76">
        <v>15.226796</v>
      </c>
      <c r="T14" s="48" t="s">
        <v>79</v>
      </c>
      <c r="U14" s="218"/>
    </row>
    <row r="15" spans="2:30" x14ac:dyDescent="0.25">
      <c r="B15" s="218"/>
      <c r="C15" s="103" t="s">
        <v>150</v>
      </c>
      <c r="D15" s="47" t="s">
        <v>82</v>
      </c>
      <c r="E15" s="75">
        <v>44855.466306999995</v>
      </c>
      <c r="F15" s="75">
        <v>47748.523496000009</v>
      </c>
      <c r="G15" s="76">
        <v>4509.6607100000001</v>
      </c>
      <c r="H15" s="76">
        <v>4574.6496109999998</v>
      </c>
      <c r="I15" s="76">
        <v>4380.5621549999996</v>
      </c>
      <c r="J15" s="76">
        <v>3048.6293139999998</v>
      </c>
      <c r="K15" s="76">
        <v>5035.9737180000002</v>
      </c>
      <c r="L15" s="76">
        <v>3656.6296499999999</v>
      </c>
      <c r="M15" s="76">
        <v>4007.4817670000002</v>
      </c>
      <c r="N15" s="76">
        <v>4355.5566689999996</v>
      </c>
      <c r="O15" s="76">
        <v>4638.3433930000001</v>
      </c>
      <c r="P15" s="76">
        <v>5284.4411630000004</v>
      </c>
      <c r="Q15" s="76">
        <v>5013.3747149999999</v>
      </c>
      <c r="R15" s="76">
        <v>4817.1417780000002</v>
      </c>
      <c r="S15" s="76">
        <v>4672.1207299999996</v>
      </c>
      <c r="T15" s="48" t="s">
        <v>83</v>
      </c>
      <c r="U15" s="218"/>
    </row>
    <row r="16" spans="2:30" x14ac:dyDescent="0.25">
      <c r="B16" s="218"/>
      <c r="C16" s="103" t="s">
        <v>147</v>
      </c>
      <c r="D16" s="47" t="s">
        <v>76</v>
      </c>
      <c r="E16" s="75">
        <v>79.478364999999997</v>
      </c>
      <c r="F16" s="75">
        <v>98.127683999999988</v>
      </c>
      <c r="G16" s="76">
        <v>5.8257450000000004</v>
      </c>
      <c r="H16" s="76">
        <v>8.6681159999999995</v>
      </c>
      <c r="I16" s="76">
        <v>10.851464999999999</v>
      </c>
      <c r="J16" s="76">
        <v>11.168561</v>
      </c>
      <c r="K16" s="76">
        <v>7.9092419999999999</v>
      </c>
      <c r="L16" s="76">
        <v>5.3892389999999999</v>
      </c>
      <c r="M16" s="76">
        <v>8.4731389999999998</v>
      </c>
      <c r="N16" s="76">
        <v>8.0477150000000002</v>
      </c>
      <c r="O16" s="76">
        <v>2.661457</v>
      </c>
      <c r="P16" s="76">
        <v>4.5769780000000004</v>
      </c>
      <c r="Q16" s="76">
        <v>2.223535</v>
      </c>
      <c r="R16" s="76">
        <v>7.1162830000000001</v>
      </c>
      <c r="S16" s="76">
        <v>3.4370980000000002</v>
      </c>
      <c r="T16" s="48" t="s">
        <v>77</v>
      </c>
      <c r="U16" s="218"/>
    </row>
    <row r="17" spans="2:21" x14ac:dyDescent="0.25">
      <c r="B17" s="103"/>
      <c r="C17" s="103"/>
      <c r="D17" s="47" t="s">
        <v>168</v>
      </c>
      <c r="E17" s="75">
        <v>315.56341000000009</v>
      </c>
      <c r="F17" s="75">
        <v>2350.365714</v>
      </c>
      <c r="G17" s="76">
        <v>59.925349999999995</v>
      </c>
      <c r="H17" s="76">
        <v>3.2986149999999999</v>
      </c>
      <c r="I17" s="76">
        <v>32.917278000000003</v>
      </c>
      <c r="J17" s="76">
        <v>1.542837</v>
      </c>
      <c r="K17" s="76">
        <v>1.914328</v>
      </c>
      <c r="L17" s="76">
        <v>32.234890999999998</v>
      </c>
      <c r="M17" s="76">
        <v>2.0979939999999999</v>
      </c>
      <c r="N17" s="76">
        <v>0.146483</v>
      </c>
      <c r="O17" s="76">
        <v>0.58548</v>
      </c>
      <c r="P17" s="76">
        <v>41.302040999999996</v>
      </c>
      <c r="Q17" s="76">
        <v>2003.8870959999997</v>
      </c>
      <c r="R17" s="76">
        <v>0.39798</v>
      </c>
      <c r="S17" s="76">
        <v>10.384306</v>
      </c>
      <c r="T17" s="48" t="s">
        <v>167</v>
      </c>
      <c r="U17" s="103"/>
    </row>
    <row r="18" spans="2:21" x14ac:dyDescent="0.25">
      <c r="B18" s="219" t="s">
        <v>26</v>
      </c>
      <c r="C18" s="104"/>
      <c r="D18" s="93" t="s">
        <v>61</v>
      </c>
      <c r="E18" s="71">
        <f>SUM(E19:E23)</f>
        <v>114354.632419</v>
      </c>
      <c r="F18" s="71">
        <f>SUM(F19:F23)</f>
        <v>136449.58317200001</v>
      </c>
      <c r="G18" s="89">
        <f>SUM(G19:G23)</f>
        <v>11204.746599999999</v>
      </c>
      <c r="H18" s="89">
        <f t="shared" ref="H18:S18" si="2">SUM(H19:H23)</f>
        <v>10312.122847999999</v>
      </c>
      <c r="I18" s="89">
        <f t="shared" si="2"/>
        <v>15086.766415</v>
      </c>
      <c r="J18" s="89">
        <f t="shared" si="2"/>
        <v>9338.2229859999989</v>
      </c>
      <c r="K18" s="89">
        <f t="shared" si="2"/>
        <v>13168.564737000001</v>
      </c>
      <c r="L18" s="89">
        <f t="shared" si="2"/>
        <v>11327.272335</v>
      </c>
      <c r="M18" s="89">
        <f t="shared" si="2"/>
        <v>12168.411069</v>
      </c>
      <c r="N18" s="89">
        <f t="shared" si="2"/>
        <v>11748.913541999998</v>
      </c>
      <c r="O18" s="89">
        <f t="shared" si="2"/>
        <v>11043.094495000001</v>
      </c>
      <c r="P18" s="89">
        <f t="shared" si="2"/>
        <v>11400.557200000001</v>
      </c>
      <c r="Q18" s="89">
        <f t="shared" si="2"/>
        <v>10442.416475</v>
      </c>
      <c r="R18" s="89">
        <f t="shared" si="2"/>
        <v>12919.648118999999</v>
      </c>
      <c r="S18" s="89">
        <f t="shared" si="2"/>
        <v>12113.295362999999</v>
      </c>
      <c r="T18" s="68" t="s">
        <v>112</v>
      </c>
      <c r="U18" s="219" t="s">
        <v>134</v>
      </c>
    </row>
    <row r="19" spans="2:21" x14ac:dyDescent="0.25">
      <c r="B19" s="219"/>
      <c r="C19" s="104" t="s">
        <v>149</v>
      </c>
      <c r="D19" s="45" t="s">
        <v>80</v>
      </c>
      <c r="E19" s="72">
        <v>1640.9418890000002</v>
      </c>
      <c r="F19" s="72">
        <v>1574.4606239999998</v>
      </c>
      <c r="G19" s="73">
        <v>171.590664</v>
      </c>
      <c r="H19" s="73">
        <v>629.30614400000002</v>
      </c>
      <c r="I19" s="73">
        <v>364.94033400000001</v>
      </c>
      <c r="J19" s="73">
        <v>90.173883000000004</v>
      </c>
      <c r="K19" s="73">
        <v>363.01534400000003</v>
      </c>
      <c r="L19" s="73">
        <v>132.43688900000001</v>
      </c>
      <c r="M19" s="73">
        <v>136.069782</v>
      </c>
      <c r="N19" s="73">
        <v>266.35035299999998</v>
      </c>
      <c r="O19" s="73">
        <v>162.084496</v>
      </c>
      <c r="P19" s="73">
        <v>179.52453800000001</v>
      </c>
      <c r="Q19" s="73">
        <v>111.34236799999999</v>
      </c>
      <c r="R19" s="73">
        <v>170.42710099999999</v>
      </c>
      <c r="S19" s="73">
        <v>98.801103999999995</v>
      </c>
      <c r="T19" s="46" t="s">
        <v>81</v>
      </c>
      <c r="U19" s="219"/>
    </row>
    <row r="20" spans="2:21" ht="14.45" customHeight="1" x14ac:dyDescent="0.25">
      <c r="B20" s="219"/>
      <c r="C20" s="104" t="s">
        <v>148</v>
      </c>
      <c r="D20" s="45" t="s">
        <v>78</v>
      </c>
      <c r="E20" s="72">
        <v>5925.9209529999989</v>
      </c>
      <c r="F20" s="72">
        <v>6958.0012859999997</v>
      </c>
      <c r="G20" s="73">
        <v>644.95692799999995</v>
      </c>
      <c r="H20" s="73">
        <v>342.16171400000002</v>
      </c>
      <c r="I20" s="73">
        <v>542.00476100000003</v>
      </c>
      <c r="J20" s="73">
        <v>507.05647099999999</v>
      </c>
      <c r="K20" s="73">
        <v>473.54674599999998</v>
      </c>
      <c r="L20" s="73">
        <v>425.20390900000001</v>
      </c>
      <c r="M20" s="73">
        <v>478.69584200000003</v>
      </c>
      <c r="N20" s="73">
        <v>426.64810399999999</v>
      </c>
      <c r="O20" s="73">
        <v>469.13336399999997</v>
      </c>
      <c r="P20" s="73">
        <v>457.73223200000001</v>
      </c>
      <c r="Q20" s="73">
        <v>421.87146799999999</v>
      </c>
      <c r="R20" s="73">
        <v>669.59150199999999</v>
      </c>
      <c r="S20" s="73">
        <v>570.47108800000001</v>
      </c>
      <c r="T20" s="46" t="s">
        <v>79</v>
      </c>
      <c r="U20" s="219"/>
    </row>
    <row r="21" spans="2:21" x14ac:dyDescent="0.25">
      <c r="B21" s="219"/>
      <c r="C21" s="104" t="s">
        <v>150</v>
      </c>
      <c r="D21" s="45" t="s">
        <v>82</v>
      </c>
      <c r="E21" s="72">
        <v>106553.907513</v>
      </c>
      <c r="F21" s="72">
        <v>127001.60290100001</v>
      </c>
      <c r="G21" s="73">
        <v>10374.695987999999</v>
      </c>
      <c r="H21" s="73">
        <v>9320.9289379999991</v>
      </c>
      <c r="I21" s="73">
        <v>14114.686227</v>
      </c>
      <c r="J21" s="73">
        <v>8721.2831430000006</v>
      </c>
      <c r="K21" s="73">
        <v>12317.841039000001</v>
      </c>
      <c r="L21" s="73">
        <v>10726.927077</v>
      </c>
      <c r="M21" s="73">
        <v>11527.233631999999</v>
      </c>
      <c r="N21" s="73">
        <v>11036.822948999999</v>
      </c>
      <c r="O21" s="73">
        <v>10372.82005</v>
      </c>
      <c r="P21" s="73">
        <v>10728.01107</v>
      </c>
      <c r="Q21" s="73">
        <v>9887.168651</v>
      </c>
      <c r="R21" s="73">
        <v>11934.064229</v>
      </c>
      <c r="S21" s="73">
        <v>11345.052017</v>
      </c>
      <c r="T21" s="46" t="s">
        <v>83</v>
      </c>
      <c r="U21" s="219"/>
    </row>
    <row r="22" spans="2:21" x14ac:dyDescent="0.25">
      <c r="B22" s="219"/>
      <c r="C22" s="104" t="s">
        <v>147</v>
      </c>
      <c r="D22" s="45" t="s">
        <v>76</v>
      </c>
      <c r="E22" s="72">
        <v>69.262264000000002</v>
      </c>
      <c r="F22" s="72">
        <v>94.05107000000001</v>
      </c>
      <c r="G22" s="102">
        <v>9.217041</v>
      </c>
      <c r="H22" s="102">
        <v>11.147024</v>
      </c>
      <c r="I22" s="102">
        <v>6.6751019999999999</v>
      </c>
      <c r="J22" s="102">
        <v>7.0954040000000003</v>
      </c>
      <c r="K22" s="102">
        <v>4.4480589999999998</v>
      </c>
      <c r="L22" s="102">
        <v>9.3516790000000007</v>
      </c>
      <c r="M22" s="102">
        <v>5.2041639999999996</v>
      </c>
      <c r="N22" s="102">
        <v>9.6753230000000006</v>
      </c>
      <c r="O22" s="102">
        <v>11.869410999999999</v>
      </c>
      <c r="P22" s="102">
        <v>7.7063860000000002</v>
      </c>
      <c r="Q22" s="102">
        <v>10.814025000000001</v>
      </c>
      <c r="R22" s="102">
        <v>8.3378209999999999</v>
      </c>
      <c r="S22" s="102">
        <v>3.6869879999999999</v>
      </c>
      <c r="T22" s="46" t="s">
        <v>77</v>
      </c>
      <c r="U22" s="219"/>
    </row>
    <row r="23" spans="2:21" x14ac:dyDescent="0.25">
      <c r="B23" s="104"/>
      <c r="C23" s="104"/>
      <c r="D23" s="45" t="s">
        <v>116</v>
      </c>
      <c r="E23" s="72">
        <v>164.59979999999999</v>
      </c>
      <c r="F23" s="72">
        <v>821.46729099999993</v>
      </c>
      <c r="G23" s="73">
        <v>4.2859790000000002</v>
      </c>
      <c r="H23" s="73">
        <v>8.579028000000001</v>
      </c>
      <c r="I23" s="73">
        <v>58.459991000000002</v>
      </c>
      <c r="J23" s="73">
        <v>12.614084999999999</v>
      </c>
      <c r="K23" s="73">
        <v>9.7135490000000004</v>
      </c>
      <c r="L23" s="73">
        <v>33.352781</v>
      </c>
      <c r="M23" s="73">
        <v>21.207649</v>
      </c>
      <c r="N23" s="73">
        <v>9.4168130000000012</v>
      </c>
      <c r="O23" s="73">
        <v>27.187173999999999</v>
      </c>
      <c r="P23" s="73">
        <v>27.582974</v>
      </c>
      <c r="Q23" s="73">
        <v>11.219963000000002</v>
      </c>
      <c r="R23" s="73">
        <v>137.22746600000002</v>
      </c>
      <c r="S23" s="73">
        <v>95.284165999999999</v>
      </c>
      <c r="T23" s="46" t="s">
        <v>117</v>
      </c>
      <c r="U23" s="104"/>
    </row>
    <row r="24" spans="2:21" x14ac:dyDescent="0.25">
      <c r="B24" s="218" t="s">
        <v>132</v>
      </c>
      <c r="C24" s="103"/>
      <c r="D24" s="94" t="s">
        <v>61</v>
      </c>
      <c r="E24" s="74">
        <f>E6+E12+E18</f>
        <v>260434.78462300001</v>
      </c>
      <c r="F24" s="74">
        <f>F6+F12+F18</f>
        <v>281902.73877200001</v>
      </c>
      <c r="G24" s="101">
        <f>G6+G12+G18</f>
        <v>21681.097136</v>
      </c>
      <c r="H24" s="101">
        <f t="shared" ref="H24:Q24" si="3">H6+H12+H18</f>
        <v>21949.539242999999</v>
      </c>
      <c r="I24" s="101">
        <f t="shared" si="3"/>
        <v>27476.375303000001</v>
      </c>
      <c r="J24" s="101">
        <f t="shared" si="3"/>
        <v>18719.616816000002</v>
      </c>
      <c r="K24" s="101">
        <f t="shared" si="3"/>
        <v>31480.414445000002</v>
      </c>
      <c r="L24" s="101">
        <f t="shared" si="3"/>
        <v>23695.513218</v>
      </c>
      <c r="M24" s="101">
        <f t="shared" si="3"/>
        <v>25335.758691999996</v>
      </c>
      <c r="N24" s="101">
        <f t="shared" si="3"/>
        <v>26524.249223999999</v>
      </c>
      <c r="O24" s="101">
        <f t="shared" si="3"/>
        <v>25944.395514</v>
      </c>
      <c r="P24" s="101">
        <f t="shared" si="3"/>
        <v>27037.976362000001</v>
      </c>
      <c r="Q24" s="101">
        <f t="shared" si="3"/>
        <v>26402.810152999999</v>
      </c>
      <c r="R24" s="101">
        <f>R6+R12+R18</f>
        <v>29798.896868999997</v>
      </c>
      <c r="S24" s="101">
        <f>S6+S12+S18</f>
        <v>30033.895857999996</v>
      </c>
      <c r="T24" s="101" t="s">
        <v>112</v>
      </c>
      <c r="U24" s="218" t="s">
        <v>133</v>
      </c>
    </row>
    <row r="25" spans="2:21" x14ac:dyDescent="0.25">
      <c r="B25" s="218"/>
      <c r="C25" s="103" t="s">
        <v>149</v>
      </c>
      <c r="D25" s="47" t="s">
        <v>80</v>
      </c>
      <c r="E25" s="75">
        <v>3610.4</v>
      </c>
      <c r="F25" s="75">
        <v>4369.8999999999996</v>
      </c>
      <c r="G25" s="76">
        <f>G7+G13+G19</f>
        <v>483.41942899999998</v>
      </c>
      <c r="H25" s="76">
        <f t="shared" ref="G25:R29" si="4">H7+H13+H19</f>
        <v>953.08928000000003</v>
      </c>
      <c r="I25" s="76">
        <f t="shared" si="4"/>
        <v>658.53434100000004</v>
      </c>
      <c r="J25" s="76">
        <f t="shared" si="4"/>
        <v>278.35099300000002</v>
      </c>
      <c r="K25" s="76">
        <f t="shared" si="4"/>
        <v>610.24327300000004</v>
      </c>
      <c r="L25" s="76">
        <f t="shared" si="4"/>
        <v>307.60928699999999</v>
      </c>
      <c r="M25" s="76">
        <f t="shared" si="4"/>
        <v>349.31543199999999</v>
      </c>
      <c r="N25" s="76">
        <f t="shared" si="4"/>
        <v>497.70672500000001</v>
      </c>
      <c r="O25" s="76">
        <f t="shared" si="4"/>
        <v>400.26154400000001</v>
      </c>
      <c r="P25" s="76">
        <f t="shared" si="4"/>
        <v>480.01325400000002</v>
      </c>
      <c r="Q25" s="76">
        <f t="shared" si="4"/>
        <v>386.78275999999994</v>
      </c>
      <c r="R25" s="76">
        <f>R7+R13+R19</f>
        <v>463.03727400000002</v>
      </c>
      <c r="S25" s="76">
        <f>S7+S13+S19</f>
        <v>448.11905100000001</v>
      </c>
      <c r="T25" s="48" t="s">
        <v>81</v>
      </c>
      <c r="U25" s="218"/>
    </row>
    <row r="26" spans="2:21" x14ac:dyDescent="0.25">
      <c r="B26" s="218"/>
      <c r="C26" s="103" t="s">
        <v>148</v>
      </c>
      <c r="D26" s="47" t="s">
        <v>78</v>
      </c>
      <c r="E26" s="75">
        <v>6396.4</v>
      </c>
      <c r="F26" s="75">
        <v>6040.3</v>
      </c>
      <c r="G26" s="76">
        <f t="shared" si="4"/>
        <v>710.48526799999991</v>
      </c>
      <c r="H26" s="76">
        <f t="shared" si="4"/>
        <v>372.00081900000004</v>
      </c>
      <c r="I26" s="76">
        <f t="shared" si="4"/>
        <v>568.38493300000005</v>
      </c>
      <c r="J26" s="76">
        <f t="shared" si="4"/>
        <v>550.00207999999998</v>
      </c>
      <c r="K26" s="76">
        <f t="shared" si="4"/>
        <v>507.66182299999997</v>
      </c>
      <c r="L26" s="76">
        <f t="shared" si="4"/>
        <v>443.08970299999999</v>
      </c>
      <c r="M26" s="76">
        <f t="shared" si="4"/>
        <v>523.56022800000005</v>
      </c>
      <c r="N26" s="76">
        <f t="shared" si="4"/>
        <v>486.414852</v>
      </c>
      <c r="O26" s="76">
        <f t="shared" si="4"/>
        <v>509.44753299999996</v>
      </c>
      <c r="P26" s="76">
        <f t="shared" si="4"/>
        <v>473.30361500000004</v>
      </c>
      <c r="Q26" s="76">
        <f t="shared" si="4"/>
        <v>472.47061300000001</v>
      </c>
      <c r="R26" s="76">
        <f t="shared" si="4"/>
        <v>694.45283900000004</v>
      </c>
      <c r="S26" s="76">
        <f t="shared" ref="S26" si="5">S8+S14+S20</f>
        <v>637.319166</v>
      </c>
      <c r="T26" s="48" t="s">
        <v>79</v>
      </c>
      <c r="U26" s="218"/>
    </row>
    <row r="27" spans="2:21" x14ac:dyDescent="0.25">
      <c r="B27" s="218"/>
      <c r="C27" s="103" t="s">
        <v>150</v>
      </c>
      <c r="D27" s="47" t="s">
        <v>82</v>
      </c>
      <c r="E27" s="75">
        <v>210367.2</v>
      </c>
      <c r="F27" s="75">
        <v>249160</v>
      </c>
      <c r="G27" s="76">
        <f t="shared" si="4"/>
        <v>20399.907229</v>
      </c>
      <c r="H27" s="76">
        <f t="shared" si="4"/>
        <v>20578.696795999997</v>
      </c>
      <c r="I27" s="76">
        <f t="shared" si="4"/>
        <v>26121.288193</v>
      </c>
      <c r="J27" s="76">
        <f t="shared" si="4"/>
        <v>17850.893258</v>
      </c>
      <c r="K27" s="76">
        <f t="shared" si="4"/>
        <v>30328.381749</v>
      </c>
      <c r="L27" s="76">
        <f t="shared" si="4"/>
        <v>22803.005798999999</v>
      </c>
      <c r="M27" s="76">
        <f t="shared" si="4"/>
        <v>24421.151136</v>
      </c>
      <c r="N27" s="76">
        <f t="shared" si="4"/>
        <v>25505.864387000001</v>
      </c>
      <c r="O27" s="76">
        <f t="shared" si="4"/>
        <v>24932.620934999999</v>
      </c>
      <c r="P27" s="76">
        <f t="shared" si="4"/>
        <v>25997.845272000002</v>
      </c>
      <c r="Q27" s="76">
        <f t="shared" si="4"/>
        <v>23507.782278999999</v>
      </c>
      <c r="R27" s="76">
        <f t="shared" si="4"/>
        <v>28482.958123</v>
      </c>
      <c r="S27" s="76">
        <f t="shared" ref="S27" si="6">S9+S15+S21</f>
        <v>28826.241950999996</v>
      </c>
      <c r="T27" s="48" t="s">
        <v>83</v>
      </c>
      <c r="U27" s="218"/>
    </row>
    <row r="28" spans="2:21" ht="14.45" customHeight="1" x14ac:dyDescent="0.25">
      <c r="B28" s="218"/>
      <c r="C28" s="103" t="s">
        <v>147</v>
      </c>
      <c r="D28" s="47" t="s">
        <v>76</v>
      </c>
      <c r="E28" s="75">
        <v>453</v>
      </c>
      <c r="F28" s="75">
        <v>370.5</v>
      </c>
      <c r="G28" s="76">
        <f t="shared" si="4"/>
        <v>22.563609</v>
      </c>
      <c r="H28" s="76">
        <f t="shared" si="4"/>
        <v>25.724939999999997</v>
      </c>
      <c r="I28" s="76">
        <f t="shared" si="4"/>
        <v>25.009576999999997</v>
      </c>
      <c r="J28" s="76">
        <f t="shared" si="4"/>
        <v>22.43177</v>
      </c>
      <c r="K28" s="76">
        <f t="shared" si="4"/>
        <v>19.901657</v>
      </c>
      <c r="L28" s="76">
        <f t="shared" si="4"/>
        <v>24.902438</v>
      </c>
      <c r="M28" s="76">
        <f t="shared" si="4"/>
        <v>17.845689999999998</v>
      </c>
      <c r="N28" s="76">
        <f t="shared" si="4"/>
        <v>24.648519999999998</v>
      </c>
      <c r="O28" s="76">
        <f t="shared" si="4"/>
        <v>24.951414</v>
      </c>
      <c r="P28" s="76">
        <f t="shared" si="4"/>
        <v>17.740160000000003</v>
      </c>
      <c r="Q28" s="76">
        <f t="shared" si="4"/>
        <v>18.552306999999999</v>
      </c>
      <c r="R28" s="76">
        <f t="shared" si="4"/>
        <v>20.165255999999999</v>
      </c>
      <c r="S28" s="76">
        <f t="shared" ref="S28" si="7">S10+S16+S22</f>
        <v>16.039080000000002</v>
      </c>
      <c r="T28" s="48" t="s">
        <v>77</v>
      </c>
      <c r="U28" s="218"/>
    </row>
    <row r="29" spans="2:21" x14ac:dyDescent="0.25">
      <c r="B29" s="218"/>
      <c r="C29" s="103"/>
      <c r="D29" s="47" t="s">
        <v>116</v>
      </c>
      <c r="E29" s="75">
        <v>4375.6000000000004</v>
      </c>
      <c r="F29" s="75">
        <v>494.1</v>
      </c>
      <c r="G29" s="76">
        <f t="shared" si="4"/>
        <v>64.721600999999993</v>
      </c>
      <c r="H29" s="76">
        <f t="shared" si="4"/>
        <v>20.027408000000001</v>
      </c>
      <c r="I29" s="76">
        <f t="shared" si="4"/>
        <v>103.158259</v>
      </c>
      <c r="J29" s="76">
        <f t="shared" si="4"/>
        <v>17.938714999999998</v>
      </c>
      <c r="K29" s="76">
        <f t="shared" si="4"/>
        <v>14.225943000000001</v>
      </c>
      <c r="L29" s="76">
        <f t="shared" si="4"/>
        <v>116.905991</v>
      </c>
      <c r="M29" s="76">
        <f t="shared" si="4"/>
        <v>23.886206000000001</v>
      </c>
      <c r="N29" s="76">
        <f t="shared" si="4"/>
        <v>9.6147400000000012</v>
      </c>
      <c r="O29" s="76">
        <f t="shared" si="4"/>
        <v>77.114087999999995</v>
      </c>
      <c r="P29" s="76">
        <f t="shared" si="4"/>
        <v>69.074061</v>
      </c>
      <c r="Q29" s="76">
        <f t="shared" si="4"/>
        <v>2017.2221939999997</v>
      </c>
      <c r="R29" s="76">
        <f t="shared" si="4"/>
        <v>138.28337700000003</v>
      </c>
      <c r="S29" s="76">
        <f t="shared" ref="S29" si="8">S11+S17+S23</f>
        <v>106.17661</v>
      </c>
      <c r="T29" s="48" t="s">
        <v>117</v>
      </c>
      <c r="U29" s="218"/>
    </row>
    <row r="31" spans="2:21" s="14" customFormat="1" ht="12" customHeight="1" x14ac:dyDescent="0.2">
      <c r="B31" s="14" t="s">
        <v>39</v>
      </c>
      <c r="G31" s="98"/>
      <c r="H31" s="98"/>
      <c r="I31" s="98"/>
      <c r="J31" s="98"/>
      <c r="K31" s="98"/>
      <c r="L31" s="98"/>
      <c r="M31" s="98"/>
      <c r="N31" s="98"/>
      <c r="O31" s="98"/>
      <c r="P31" s="98"/>
      <c r="Q31" s="98"/>
      <c r="R31" s="98"/>
      <c r="S31" s="98"/>
      <c r="U31" s="15" t="s">
        <v>40</v>
      </c>
    </row>
    <row r="32" spans="2:21" s="14" customFormat="1" ht="15" customHeight="1" x14ac:dyDescent="0.2">
      <c r="B32" s="14" t="s">
        <v>224</v>
      </c>
      <c r="G32" s="77"/>
      <c r="H32" s="77"/>
      <c r="I32" s="77"/>
      <c r="J32" s="165"/>
      <c r="K32" s="77"/>
      <c r="L32" s="77"/>
      <c r="M32" s="77"/>
      <c r="N32" s="77"/>
      <c r="O32" s="77"/>
      <c r="P32" s="77"/>
      <c r="Q32" s="77"/>
      <c r="R32" s="77"/>
      <c r="S32" s="202" t="s">
        <v>219</v>
      </c>
      <c r="T32" s="202"/>
      <c r="U32" s="202"/>
    </row>
    <row r="33" spans="2:31" s="14" customFormat="1" ht="15" customHeight="1" x14ac:dyDescent="0.2">
      <c r="B33" s="14" t="s">
        <v>225</v>
      </c>
      <c r="G33" s="77"/>
      <c r="H33" s="77"/>
      <c r="I33" s="77"/>
      <c r="K33" s="77"/>
      <c r="L33" s="77"/>
      <c r="M33" s="77"/>
      <c r="N33" s="77"/>
      <c r="O33" s="77"/>
      <c r="U33" s="15" t="s">
        <v>220</v>
      </c>
    </row>
    <row r="34" spans="2:31" s="14" customFormat="1" ht="11.25" x14ac:dyDescent="0.2">
      <c r="G34" s="144"/>
      <c r="H34" s="144"/>
      <c r="I34" s="144"/>
      <c r="J34" s="144"/>
      <c r="K34" s="144"/>
      <c r="L34" s="144"/>
      <c r="M34" s="144"/>
      <c r="N34" s="144"/>
      <c r="O34" s="15"/>
      <c r="P34" s="15"/>
      <c r="Q34" s="15"/>
      <c r="R34" s="15"/>
      <c r="S34" s="15"/>
      <c r="U34" s="15"/>
      <c r="V34" s="15"/>
      <c r="W34" s="15"/>
      <c r="X34" s="15"/>
      <c r="Y34" s="15"/>
      <c r="Z34" s="15"/>
      <c r="AA34" s="15"/>
      <c r="AB34" s="15"/>
      <c r="AC34" s="15"/>
      <c r="AD34" s="15"/>
      <c r="AE34" s="15"/>
    </row>
    <row r="35" spans="2:31" s="14" customFormat="1" x14ac:dyDescent="0.25">
      <c r="B35" s="170" t="s">
        <v>184</v>
      </c>
      <c r="E35" s="136"/>
      <c r="F35" s="136"/>
      <c r="G35" s="136"/>
      <c r="H35" s="136"/>
      <c r="I35" s="136"/>
      <c r="J35" s="136"/>
      <c r="K35" s="136"/>
      <c r="L35" s="136"/>
      <c r="M35" s="136"/>
      <c r="N35" s="136"/>
      <c r="O35" s="136"/>
      <c r="P35" s="136"/>
      <c r="Q35" s="136"/>
      <c r="R35" s="136"/>
      <c r="S35" s="136"/>
      <c r="U35" s="171" t="s">
        <v>186</v>
      </c>
    </row>
    <row r="36" spans="2:31" s="14" customFormat="1" x14ac:dyDescent="0.25">
      <c r="B36"/>
      <c r="E36" s="136"/>
      <c r="F36" s="136"/>
      <c r="G36" s="136"/>
      <c r="H36" s="136"/>
      <c r="I36" s="136"/>
      <c r="J36" s="136"/>
      <c r="K36" s="136"/>
      <c r="L36" s="136"/>
      <c r="M36" s="136"/>
      <c r="N36" s="136"/>
      <c r="O36" s="136"/>
      <c r="P36" s="136"/>
      <c r="Q36" s="136"/>
      <c r="R36" s="136"/>
      <c r="S36" s="136"/>
      <c r="U36"/>
    </row>
    <row r="37" spans="2:31" s="14" customFormat="1" x14ac:dyDescent="0.25">
      <c r="B37" s="170" t="s">
        <v>185</v>
      </c>
      <c r="E37" s="136"/>
      <c r="F37" s="136"/>
      <c r="G37" s="136"/>
      <c r="H37" s="136"/>
      <c r="I37" s="136"/>
      <c r="J37" s="136"/>
      <c r="K37" s="136"/>
      <c r="L37" s="136"/>
      <c r="M37" s="136"/>
      <c r="N37" s="136"/>
      <c r="O37" s="136"/>
      <c r="P37" s="136"/>
      <c r="Q37" s="136"/>
      <c r="R37" s="136"/>
      <c r="S37" s="136"/>
      <c r="U37" s="170" t="s">
        <v>187</v>
      </c>
    </row>
    <row r="38" spans="2:31" x14ac:dyDescent="0.25">
      <c r="E38" s="137"/>
      <c r="F38" s="137"/>
      <c r="G38" s="137"/>
      <c r="H38" s="137"/>
      <c r="I38" s="137"/>
      <c r="J38" s="137"/>
      <c r="K38" s="137"/>
      <c r="L38" s="137"/>
      <c r="M38" s="137"/>
      <c r="N38" s="137"/>
      <c r="O38" s="137"/>
      <c r="P38" s="137"/>
      <c r="Q38" s="137"/>
      <c r="R38" s="137"/>
      <c r="S38" s="137"/>
    </row>
    <row r="39" spans="2:31" x14ac:dyDescent="0.25">
      <c r="E39" s="137"/>
      <c r="F39" s="137"/>
      <c r="G39" s="137"/>
      <c r="H39" s="137"/>
      <c r="I39" s="137"/>
      <c r="J39" s="137"/>
      <c r="K39" s="137"/>
      <c r="L39" s="137"/>
      <c r="M39" s="137"/>
      <c r="N39" s="137"/>
      <c r="O39" s="137"/>
      <c r="P39" s="137"/>
      <c r="Q39" s="137"/>
      <c r="R39" s="137"/>
      <c r="S39" s="137"/>
    </row>
    <row r="40" spans="2:31" x14ac:dyDescent="0.25">
      <c r="E40" s="137"/>
      <c r="F40" s="137"/>
      <c r="G40" s="137"/>
      <c r="H40" s="137"/>
      <c r="I40" s="137"/>
      <c r="J40" s="137"/>
      <c r="K40" s="137"/>
      <c r="L40" s="137"/>
      <c r="M40" s="137"/>
      <c r="N40" s="137"/>
      <c r="O40" s="137"/>
      <c r="P40" s="137"/>
      <c r="Q40" s="137"/>
      <c r="R40" s="137"/>
      <c r="S40" s="137"/>
    </row>
    <row r="41" spans="2:31" x14ac:dyDescent="0.25">
      <c r="E41" s="137"/>
      <c r="F41" s="137"/>
      <c r="G41" s="137"/>
      <c r="H41" s="137"/>
      <c r="I41" s="137"/>
      <c r="J41" s="137"/>
      <c r="K41" s="137"/>
      <c r="L41" s="137"/>
      <c r="M41" s="137"/>
      <c r="N41" s="137"/>
      <c r="O41" s="137"/>
      <c r="P41" s="137"/>
      <c r="Q41" s="137"/>
      <c r="R41" s="137"/>
      <c r="S41" s="137"/>
    </row>
    <row r="42" spans="2:31" x14ac:dyDescent="0.25">
      <c r="E42" s="137"/>
      <c r="F42" s="137"/>
      <c r="G42" s="137"/>
      <c r="H42" s="137"/>
      <c r="I42" s="137"/>
      <c r="J42" s="137"/>
      <c r="K42" s="137"/>
      <c r="L42" s="137"/>
      <c r="M42" s="137"/>
      <c r="N42" s="137"/>
      <c r="O42" s="137"/>
      <c r="P42" s="137"/>
      <c r="Q42" s="137"/>
      <c r="R42" s="137"/>
      <c r="S42" s="137"/>
    </row>
    <row r="43" spans="2:31" x14ac:dyDescent="0.25">
      <c r="E43" s="137"/>
      <c r="F43" s="137"/>
      <c r="G43" s="137"/>
      <c r="H43" s="137"/>
      <c r="I43" s="137"/>
      <c r="J43" s="137"/>
      <c r="K43" s="137"/>
      <c r="L43" s="137"/>
      <c r="M43" s="137"/>
      <c r="N43" s="137"/>
      <c r="O43" s="137"/>
      <c r="P43" s="137"/>
      <c r="Q43" s="137"/>
      <c r="R43" s="137"/>
      <c r="S43" s="137"/>
    </row>
    <row r="44" spans="2:31" x14ac:dyDescent="0.25">
      <c r="E44" s="137"/>
      <c r="F44" s="137"/>
      <c r="G44" s="137"/>
      <c r="H44" s="137"/>
      <c r="I44" s="137"/>
      <c r="J44" s="137"/>
      <c r="K44" s="137"/>
      <c r="L44" s="137"/>
      <c r="M44" s="137"/>
      <c r="N44" s="137"/>
      <c r="O44" s="137"/>
      <c r="P44" s="137"/>
      <c r="Q44" s="137"/>
      <c r="R44" s="137"/>
      <c r="S44" s="137"/>
    </row>
    <row r="45" spans="2:31" x14ac:dyDescent="0.25">
      <c r="E45" s="137"/>
      <c r="F45" s="137"/>
      <c r="G45" s="137"/>
      <c r="H45" s="137"/>
      <c r="I45" s="137"/>
      <c r="J45" s="137"/>
      <c r="K45" s="137"/>
      <c r="L45" s="137"/>
      <c r="M45" s="137"/>
      <c r="N45" s="137"/>
      <c r="O45" s="137"/>
      <c r="P45" s="137"/>
      <c r="Q45" s="137"/>
      <c r="R45" s="137"/>
      <c r="S45" s="137"/>
    </row>
    <row r="46" spans="2:31" x14ac:dyDescent="0.25">
      <c r="E46" s="137"/>
      <c r="F46" s="137"/>
      <c r="G46" s="137"/>
      <c r="H46" s="137"/>
      <c r="I46" s="137"/>
      <c r="J46" s="137"/>
      <c r="K46" s="137"/>
      <c r="L46" s="137"/>
      <c r="M46" s="137"/>
      <c r="N46" s="137"/>
      <c r="O46" s="137"/>
      <c r="P46" s="137"/>
      <c r="Q46" s="137"/>
      <c r="R46" s="137"/>
      <c r="S46" s="137"/>
    </row>
    <row r="47" spans="2:31" x14ac:dyDescent="0.25">
      <c r="E47" s="137"/>
      <c r="F47" s="137"/>
      <c r="G47" s="137"/>
      <c r="H47" s="137"/>
      <c r="I47" s="137"/>
      <c r="J47" s="137"/>
      <c r="K47" s="137"/>
      <c r="L47" s="137"/>
      <c r="M47" s="137"/>
      <c r="N47" s="137"/>
      <c r="O47" s="137"/>
      <c r="P47" s="137"/>
      <c r="Q47" s="137"/>
      <c r="R47" s="137"/>
      <c r="S47" s="137"/>
    </row>
    <row r="48" spans="2:31" x14ac:dyDescent="0.25">
      <c r="E48" s="137"/>
      <c r="F48" s="137"/>
      <c r="G48" s="137"/>
      <c r="H48" s="137"/>
      <c r="I48" s="137"/>
      <c r="J48" s="137"/>
      <c r="K48" s="137"/>
      <c r="L48" s="137"/>
      <c r="M48" s="137"/>
      <c r="N48" s="137"/>
      <c r="O48" s="137"/>
      <c r="P48" s="137"/>
      <c r="Q48" s="137"/>
      <c r="R48" s="137"/>
      <c r="S48" s="137"/>
    </row>
    <row r="49" spans="5:19" x14ac:dyDescent="0.25">
      <c r="E49" s="137"/>
      <c r="F49" s="137"/>
      <c r="G49" s="137"/>
      <c r="H49" s="137"/>
      <c r="I49" s="137"/>
      <c r="J49" s="137"/>
      <c r="K49" s="137"/>
      <c r="L49" s="137"/>
      <c r="M49" s="137"/>
      <c r="N49" s="137"/>
      <c r="O49" s="137"/>
      <c r="P49" s="137"/>
      <c r="Q49" s="137"/>
      <c r="R49" s="137"/>
      <c r="S49" s="137"/>
    </row>
    <row r="50" spans="5:19" x14ac:dyDescent="0.25">
      <c r="E50" s="137"/>
      <c r="F50" s="137"/>
      <c r="G50" s="137"/>
      <c r="H50" s="137"/>
      <c r="I50" s="137"/>
      <c r="J50" s="137"/>
      <c r="K50" s="137"/>
      <c r="L50" s="137"/>
      <c r="M50" s="137"/>
      <c r="N50" s="137"/>
      <c r="O50" s="137"/>
      <c r="P50" s="137"/>
      <c r="Q50" s="137"/>
      <c r="R50" s="137"/>
      <c r="S50" s="137"/>
    </row>
    <row r="51" spans="5:19" x14ac:dyDescent="0.25">
      <c r="E51" s="137"/>
      <c r="F51" s="137"/>
      <c r="G51" s="137"/>
      <c r="H51" s="137"/>
      <c r="I51" s="137"/>
      <c r="J51" s="137"/>
      <c r="K51" s="137"/>
      <c r="L51" s="137"/>
      <c r="M51" s="137"/>
      <c r="N51" s="137"/>
      <c r="O51" s="137"/>
      <c r="P51" s="137"/>
      <c r="Q51" s="137"/>
      <c r="R51" s="137"/>
      <c r="S51" s="137"/>
    </row>
    <row r="52" spans="5:19" x14ac:dyDescent="0.25">
      <c r="E52" s="137"/>
      <c r="F52" s="137"/>
      <c r="G52" s="137"/>
      <c r="H52" s="137"/>
      <c r="I52" s="137"/>
      <c r="J52" s="137"/>
      <c r="K52" s="137"/>
      <c r="L52" s="137"/>
      <c r="M52" s="137"/>
      <c r="N52" s="137"/>
      <c r="O52" s="137"/>
      <c r="P52" s="137"/>
      <c r="Q52" s="137"/>
      <c r="R52" s="137"/>
      <c r="S52" s="137"/>
    </row>
    <row r="53" spans="5:19" x14ac:dyDescent="0.25">
      <c r="E53" s="137"/>
      <c r="F53" s="137"/>
      <c r="G53" s="137"/>
      <c r="H53" s="137"/>
      <c r="I53" s="137"/>
      <c r="J53" s="137"/>
      <c r="K53" s="137"/>
      <c r="L53" s="137"/>
      <c r="M53" s="137"/>
      <c r="N53" s="137"/>
      <c r="O53" s="137"/>
      <c r="P53" s="137"/>
      <c r="Q53" s="137"/>
      <c r="R53" s="137"/>
      <c r="S53" s="137"/>
    </row>
    <row r="54" spans="5:19" x14ac:dyDescent="0.25">
      <c r="E54" s="137"/>
      <c r="F54" s="137"/>
      <c r="G54" s="137"/>
      <c r="H54" s="137"/>
      <c r="I54" s="137"/>
      <c r="J54" s="137"/>
      <c r="K54" s="137"/>
      <c r="L54" s="137"/>
      <c r="M54" s="137"/>
      <c r="N54" s="137"/>
      <c r="O54" s="137"/>
      <c r="P54" s="137"/>
      <c r="Q54" s="137"/>
      <c r="R54" s="137"/>
      <c r="S54" s="137"/>
    </row>
    <row r="55" spans="5:19" x14ac:dyDescent="0.25">
      <c r="E55" s="137"/>
      <c r="F55" s="137"/>
      <c r="G55" s="137"/>
      <c r="H55" s="137"/>
      <c r="I55" s="137"/>
      <c r="J55" s="137"/>
      <c r="K55" s="137"/>
      <c r="L55" s="137"/>
      <c r="M55" s="137"/>
      <c r="N55" s="137"/>
      <c r="O55" s="137"/>
      <c r="P55" s="137"/>
      <c r="Q55" s="137"/>
      <c r="R55" s="137"/>
      <c r="S55" s="137"/>
    </row>
    <row r="56" spans="5:19" x14ac:dyDescent="0.25">
      <c r="E56" s="137"/>
      <c r="F56" s="137"/>
      <c r="G56" s="137"/>
      <c r="H56" s="137"/>
      <c r="I56" s="137"/>
      <c r="J56" s="137"/>
      <c r="K56" s="137"/>
      <c r="L56" s="137"/>
      <c r="M56" s="137"/>
      <c r="N56" s="137"/>
      <c r="O56" s="137"/>
      <c r="P56" s="137"/>
      <c r="Q56" s="137"/>
      <c r="R56" s="137"/>
      <c r="S56" s="137"/>
    </row>
    <row r="57" spans="5:19" x14ac:dyDescent="0.25">
      <c r="E57" s="137"/>
      <c r="F57" s="137"/>
      <c r="G57" s="137"/>
      <c r="H57" s="137"/>
      <c r="I57" s="137"/>
      <c r="J57" s="137"/>
      <c r="K57" s="137"/>
      <c r="L57" s="137"/>
      <c r="M57" s="137"/>
      <c r="N57" s="137"/>
      <c r="O57" s="137"/>
      <c r="P57" s="137"/>
      <c r="Q57" s="137"/>
      <c r="R57" s="137"/>
      <c r="S57" s="137"/>
    </row>
    <row r="58" spans="5:19" x14ac:dyDescent="0.25">
      <c r="E58" s="137"/>
      <c r="F58" s="137"/>
      <c r="G58" s="137"/>
      <c r="H58" s="137"/>
      <c r="I58" s="137"/>
      <c r="J58" s="137"/>
      <c r="K58" s="137"/>
      <c r="L58" s="137"/>
      <c r="M58" s="137"/>
      <c r="N58" s="137"/>
      <c r="O58" s="137"/>
      <c r="P58" s="137"/>
      <c r="Q58" s="137"/>
      <c r="R58" s="137"/>
      <c r="S58" s="137"/>
    </row>
    <row r="59" spans="5:19" x14ac:dyDescent="0.25">
      <c r="E59" s="137"/>
      <c r="F59" s="137"/>
      <c r="G59" s="137"/>
      <c r="H59" s="137"/>
      <c r="I59" s="137"/>
      <c r="J59" s="137"/>
      <c r="K59" s="137"/>
      <c r="L59" s="137"/>
      <c r="M59" s="137"/>
      <c r="N59" s="137"/>
      <c r="O59" s="137"/>
      <c r="P59" s="137"/>
      <c r="Q59" s="137"/>
      <c r="R59" s="137"/>
      <c r="S59" s="137"/>
    </row>
    <row r="60" spans="5:19" x14ac:dyDescent="0.25">
      <c r="E60" s="137"/>
      <c r="F60" s="137"/>
      <c r="G60" s="137"/>
      <c r="H60" s="137"/>
      <c r="I60" s="137"/>
      <c r="J60" s="137"/>
      <c r="K60" s="137"/>
      <c r="L60" s="137"/>
      <c r="M60" s="137"/>
      <c r="N60" s="137"/>
      <c r="O60" s="137"/>
      <c r="P60" s="137"/>
      <c r="Q60" s="137"/>
      <c r="R60" s="137"/>
      <c r="S60" s="137"/>
    </row>
    <row r="61" spans="5:19" x14ac:dyDescent="0.25">
      <c r="E61" s="137"/>
      <c r="F61" s="137"/>
      <c r="G61" s="137"/>
      <c r="H61" s="137"/>
      <c r="I61" s="137"/>
      <c r="J61" s="137"/>
      <c r="K61" s="137"/>
      <c r="L61" s="137"/>
      <c r="M61" s="137"/>
      <c r="N61" s="137"/>
      <c r="O61" s="137"/>
      <c r="P61" s="137"/>
      <c r="Q61" s="137"/>
      <c r="R61" s="137"/>
      <c r="S61" s="137"/>
    </row>
    <row r="62" spans="5:19" x14ac:dyDescent="0.25">
      <c r="E62" s="137"/>
      <c r="F62" s="137"/>
      <c r="G62" s="137"/>
      <c r="H62" s="137"/>
      <c r="I62" s="137"/>
      <c r="J62" s="137"/>
      <c r="K62" s="137"/>
      <c r="L62" s="137"/>
      <c r="M62" s="137"/>
      <c r="N62" s="137"/>
      <c r="O62" s="137"/>
      <c r="P62" s="137"/>
      <c r="Q62" s="137"/>
      <c r="R62" s="137"/>
      <c r="S62" s="137"/>
    </row>
    <row r="63" spans="5:19" x14ac:dyDescent="0.25">
      <c r="E63" s="137"/>
      <c r="F63" s="137"/>
      <c r="G63" s="137"/>
      <c r="H63" s="137"/>
      <c r="I63" s="137"/>
      <c r="J63" s="137"/>
      <c r="K63" s="137"/>
      <c r="L63" s="137"/>
      <c r="M63" s="137"/>
      <c r="N63" s="137"/>
      <c r="O63" s="137"/>
      <c r="P63" s="137"/>
      <c r="Q63" s="137"/>
      <c r="R63" s="137"/>
      <c r="S63" s="137"/>
    </row>
    <row r="64" spans="5:19" x14ac:dyDescent="0.25">
      <c r="E64" s="137"/>
      <c r="F64" s="137"/>
      <c r="G64" s="137"/>
      <c r="H64" s="137"/>
      <c r="I64" s="137"/>
      <c r="J64" s="137"/>
      <c r="K64" s="137"/>
      <c r="L64" s="137"/>
      <c r="M64" s="137"/>
      <c r="N64" s="137"/>
      <c r="O64" s="137"/>
      <c r="P64" s="137"/>
      <c r="Q64" s="137"/>
      <c r="R64" s="137"/>
      <c r="S64" s="137"/>
    </row>
    <row r="65" spans="5:19" x14ac:dyDescent="0.25">
      <c r="E65" s="137"/>
      <c r="F65" s="137"/>
      <c r="G65" s="137"/>
      <c r="H65" s="137"/>
      <c r="I65" s="137"/>
      <c r="J65" s="137"/>
      <c r="K65" s="137"/>
      <c r="L65" s="137"/>
      <c r="M65" s="137"/>
      <c r="N65" s="137"/>
      <c r="O65" s="137"/>
      <c r="P65" s="137"/>
      <c r="Q65" s="137"/>
      <c r="R65" s="137"/>
      <c r="S65" s="137"/>
    </row>
    <row r="66" spans="5:19" x14ac:dyDescent="0.25">
      <c r="E66" s="137"/>
      <c r="F66" s="137"/>
      <c r="G66" s="137"/>
      <c r="H66" s="137"/>
      <c r="I66" s="137"/>
      <c r="J66" s="137"/>
      <c r="K66" s="137"/>
      <c r="L66" s="137"/>
      <c r="M66" s="137"/>
      <c r="N66" s="137"/>
      <c r="O66" s="137"/>
      <c r="P66" s="137"/>
      <c r="Q66" s="137"/>
      <c r="R66" s="137"/>
      <c r="S66" s="137"/>
    </row>
    <row r="67" spans="5:19" x14ac:dyDescent="0.25">
      <c r="E67" s="137"/>
      <c r="F67" s="137"/>
      <c r="G67" s="137"/>
      <c r="H67" s="137"/>
      <c r="I67" s="137"/>
      <c r="J67" s="137"/>
      <c r="K67" s="137"/>
      <c r="L67" s="137"/>
      <c r="M67" s="137"/>
      <c r="N67" s="137"/>
      <c r="O67" s="137"/>
      <c r="P67" s="137"/>
      <c r="Q67" s="137"/>
      <c r="R67" s="137"/>
      <c r="S67" s="137"/>
    </row>
    <row r="68" spans="5:19" x14ac:dyDescent="0.25">
      <c r="E68" s="137"/>
      <c r="F68" s="137"/>
      <c r="G68" s="137"/>
      <c r="H68" s="137"/>
      <c r="I68" s="137"/>
      <c r="J68" s="137"/>
      <c r="K68" s="137"/>
      <c r="L68" s="137"/>
      <c r="M68" s="137"/>
      <c r="N68" s="137"/>
      <c r="O68" s="137"/>
      <c r="P68" s="137"/>
      <c r="Q68" s="137"/>
      <c r="R68" s="137"/>
      <c r="S68" s="137"/>
    </row>
  </sheetData>
  <mergeCells count="19">
    <mergeCell ref="F4:F5"/>
    <mergeCell ref="C4:C5"/>
    <mergeCell ref="U4:U5"/>
    <mergeCell ref="U6:U11"/>
    <mergeCell ref="U12:U16"/>
    <mergeCell ref="T4:T5"/>
    <mergeCell ref="S32:U32"/>
    <mergeCell ref="B2:F2"/>
    <mergeCell ref="L2:U2"/>
    <mergeCell ref="U18:U22"/>
    <mergeCell ref="U24:U29"/>
    <mergeCell ref="G4:Q4"/>
    <mergeCell ref="B6:B11"/>
    <mergeCell ref="B24:B29"/>
    <mergeCell ref="B18:B22"/>
    <mergeCell ref="B12:B16"/>
    <mergeCell ref="B4:B5"/>
    <mergeCell ref="D4:D5"/>
    <mergeCell ref="E4:E5"/>
  </mergeCells>
  <hyperlinks>
    <hyperlink ref="B35" location="'Index الفهرس'!A1" display="Return to Main Page" xr:uid="{475D89AB-A57D-4C0B-8C2D-D1F9BE3C8BC4}"/>
    <hyperlink ref="B37" location="'Enquiries الاستفسارات '!A1" display="Contact us for media support and coordination." xr:uid="{9382DED1-9920-4DDE-9CDD-A077BCE05E40}"/>
    <hyperlink ref="U35" location="'Index الفهرس'!A1" display="العودة إلى الصفحة الرئيسية " xr:uid="{247FD415-95CF-4757-8AB3-F5D8BFCC337A}"/>
    <hyperlink ref="U37" location="'Enquiries الاستفسارات '!A1" display="للنشر الإعلامي يُرجى التواصل معنا للدعم والتنسيق." xr:uid="{9E1B0A5A-316F-45ED-B2B6-238B729AC9C7}"/>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352AC-0BCC-44A5-92D9-D40C7D654B5A}">
  <sheetPr codeName="Sheet7"/>
  <dimension ref="B1:V37"/>
  <sheetViews>
    <sheetView showGridLines="0" zoomScale="85" zoomScaleNormal="85" workbookViewId="0">
      <selection activeCell="L34" sqref="L34"/>
    </sheetView>
  </sheetViews>
  <sheetFormatPr defaultRowHeight="15" x14ac:dyDescent="0.25"/>
  <cols>
    <col min="1" max="1" width="4.5703125" customWidth="1"/>
    <col min="2" max="2" width="13.5703125" customWidth="1"/>
    <col min="3" max="3" width="6.42578125" bestFit="1" customWidth="1"/>
    <col min="4" max="4" width="24.42578125" bestFit="1" customWidth="1"/>
    <col min="5" max="6" width="8.140625" bestFit="1" customWidth="1"/>
    <col min="7" max="7" width="8.5703125" bestFit="1" customWidth="1"/>
    <col min="8" max="8" width="9.5703125" bestFit="1" customWidth="1"/>
    <col min="9" max="9" width="9.85546875" customWidth="1"/>
    <col min="10" max="11" width="8.85546875" bestFit="1" customWidth="1"/>
    <col min="12" max="12" width="9.85546875" customWidth="1"/>
    <col min="13" max="13" width="9.5703125" bestFit="1" customWidth="1"/>
    <col min="14" max="14" width="11" customWidth="1"/>
    <col min="15" max="15" width="9.42578125" customWidth="1"/>
    <col min="16" max="16" width="9" customWidth="1"/>
    <col min="17" max="17" width="8.140625" customWidth="1"/>
    <col min="18" max="18" width="9.42578125" customWidth="1"/>
    <col min="19" max="19" width="8.140625" customWidth="1"/>
    <col min="20" max="20" width="17.5703125" bestFit="1" customWidth="1"/>
    <col min="21" max="21" width="13.5703125" customWidth="1"/>
  </cols>
  <sheetData>
    <row r="1" spans="2:21" x14ac:dyDescent="0.25">
      <c r="B1" s="39"/>
      <c r="C1" s="39"/>
    </row>
    <row r="2" spans="2:21" ht="15" customHeight="1" x14ac:dyDescent="0.25">
      <c r="B2" s="223" t="s">
        <v>164</v>
      </c>
      <c r="C2" s="223"/>
      <c r="D2" s="223"/>
      <c r="E2" s="223"/>
      <c r="F2" s="223"/>
      <c r="G2" s="59"/>
      <c r="H2" s="59"/>
      <c r="I2" s="59"/>
      <c r="J2" s="59"/>
      <c r="K2" s="59"/>
      <c r="L2" s="59"/>
      <c r="M2" s="59"/>
      <c r="N2" s="59"/>
      <c r="O2" s="59"/>
      <c r="P2" s="59"/>
      <c r="Q2" s="59"/>
      <c r="R2" s="59"/>
      <c r="S2" s="59"/>
      <c r="T2" s="62"/>
      <c r="U2" s="154" t="s">
        <v>163</v>
      </c>
    </row>
    <row r="3" spans="2:21" x14ac:dyDescent="0.25">
      <c r="B3" s="158" t="s">
        <v>37</v>
      </c>
      <c r="C3" s="13"/>
      <c r="U3" s="159" t="s">
        <v>113</v>
      </c>
    </row>
    <row r="4" spans="2:21" ht="23.1" customHeight="1" x14ac:dyDescent="0.25">
      <c r="B4" s="203" t="s">
        <v>130</v>
      </c>
      <c r="C4" s="203" t="s">
        <v>146</v>
      </c>
      <c r="D4" s="211" t="s">
        <v>17</v>
      </c>
      <c r="E4" s="205">
        <v>2021</v>
      </c>
      <c r="F4" s="205">
        <v>2022</v>
      </c>
      <c r="G4" s="206">
        <v>2024</v>
      </c>
      <c r="H4" s="207"/>
      <c r="I4" s="207"/>
      <c r="J4" s="207"/>
      <c r="K4" s="207"/>
      <c r="L4" s="207"/>
      <c r="M4" s="207"/>
      <c r="N4" s="207"/>
      <c r="O4" s="207"/>
      <c r="P4" s="207"/>
      <c r="Q4" s="207"/>
      <c r="R4" s="188"/>
      <c r="S4" s="188">
        <v>2025</v>
      </c>
      <c r="T4" s="204" t="s">
        <v>16</v>
      </c>
      <c r="U4" s="203" t="s">
        <v>138</v>
      </c>
    </row>
    <row r="5" spans="2:21" ht="23.45" customHeight="1" x14ac:dyDescent="0.25">
      <c r="B5" s="217"/>
      <c r="C5" s="203"/>
      <c r="D5" s="211"/>
      <c r="E5" s="205"/>
      <c r="F5" s="205"/>
      <c r="G5" s="60" t="s">
        <v>98</v>
      </c>
      <c r="H5" s="60" t="s">
        <v>99</v>
      </c>
      <c r="I5" s="60" t="s">
        <v>96</v>
      </c>
      <c r="J5" s="60" t="s">
        <v>97</v>
      </c>
      <c r="K5" s="60" t="s">
        <v>100</v>
      </c>
      <c r="L5" s="60" t="s">
        <v>101</v>
      </c>
      <c r="M5" s="60" t="s">
        <v>102</v>
      </c>
      <c r="N5" s="60" t="s">
        <v>103</v>
      </c>
      <c r="O5" s="60" t="s">
        <v>104</v>
      </c>
      <c r="P5" s="60" t="s">
        <v>153</v>
      </c>
      <c r="Q5" s="60" t="s">
        <v>165</v>
      </c>
      <c r="R5" s="61" t="s">
        <v>107</v>
      </c>
      <c r="S5" s="60" t="s">
        <v>98</v>
      </c>
      <c r="T5" s="204"/>
      <c r="U5" s="217"/>
    </row>
    <row r="6" spans="2:21" ht="15" customHeight="1" x14ac:dyDescent="0.25">
      <c r="B6" s="219" t="s">
        <v>131</v>
      </c>
      <c r="C6" s="104"/>
      <c r="D6" s="93" t="s">
        <v>61</v>
      </c>
      <c r="E6" s="106">
        <f>'Table 5 الجدول'!E6/'Table 5 الجدول'!E6*100</f>
        <v>100</v>
      </c>
      <c r="F6" s="106">
        <f>'Table 5 الجدول'!F6/'Table 5 الجدول'!F6*100</f>
        <v>100</v>
      </c>
      <c r="G6" s="105">
        <f>'Table 5 الجدول'!G6/'Table 5 الجدول'!G6*100</f>
        <v>100</v>
      </c>
      <c r="H6" s="105">
        <f>'Table 5 الجدول'!H6/'Table 5 الجدول'!H6*100</f>
        <v>100</v>
      </c>
      <c r="I6" s="105">
        <f>'Table 5 الجدول'!I6/'Table 5 الجدول'!I6*100</f>
        <v>100</v>
      </c>
      <c r="J6" s="105">
        <f>'Table 5 الجدول'!J6/'Table 5 الجدول'!J6*100</f>
        <v>100</v>
      </c>
      <c r="K6" s="105">
        <f>'Table 5 الجدول'!K6/'Table 5 الجدول'!K6*100</f>
        <v>100</v>
      </c>
      <c r="L6" s="105">
        <f>'Table 5 الجدول'!L6/'Table 5 الجدول'!L6*100</f>
        <v>100</v>
      </c>
      <c r="M6" s="105">
        <f>'Table 5 الجدول'!M6/'Table 5 الجدول'!M6*100</f>
        <v>100</v>
      </c>
      <c r="N6" s="105">
        <f>'Table 5 الجدول'!N6/'Table 5 الجدول'!N6*100</f>
        <v>100</v>
      </c>
      <c r="O6" s="105">
        <f>'Table 5 الجدول'!O6/'Table 5 الجدول'!O6*100</f>
        <v>100</v>
      </c>
      <c r="P6" s="105">
        <f>'Table 5 الجدول'!P6/'Table 5 الجدول'!P6*100</f>
        <v>100</v>
      </c>
      <c r="Q6" s="105">
        <f>'Table 5 الجدول'!Q6/'Table 5 الجدول'!Q6*100</f>
        <v>100</v>
      </c>
      <c r="R6" s="105">
        <f>'Table 5 الجدول'!R6/'Table 5 الجدول'!R6*100</f>
        <v>100</v>
      </c>
      <c r="S6" s="105">
        <f>'Table 5 الجدول'!S6/'Table 5 الجدول'!S6*100</f>
        <v>100</v>
      </c>
      <c r="T6" s="68" t="s">
        <v>112</v>
      </c>
      <c r="U6" s="219" t="s">
        <v>137</v>
      </c>
    </row>
    <row r="7" spans="2:21" x14ac:dyDescent="0.25">
      <c r="B7" s="219"/>
      <c r="C7" s="104" t="s">
        <v>149</v>
      </c>
      <c r="D7" s="45" t="s">
        <v>80</v>
      </c>
      <c r="E7" s="81">
        <f>'Table 5 الجدول'!E7/'Table 5 الجدول'!E6*100</f>
        <v>0.78031167795886991</v>
      </c>
      <c r="F7" s="81">
        <f>'Table 5 الجدول'!F7/'Table 5 الجدول'!F6*100</f>
        <v>0.89835172238342786</v>
      </c>
      <c r="G7" s="80">
        <f>'Table 5 الجدول'!G7/'Table 5 الجدول'!G6*100</f>
        <v>1.7786655896391428</v>
      </c>
      <c r="H7" s="80">
        <f>'Table 5 الجدول'!H7/'Table 5 الجدول'!H6*100</f>
        <v>1.7010255408070063</v>
      </c>
      <c r="I7" s="80">
        <f>'Table 5 الجدول'!I7/'Table 5 الجدول'!I6*100</f>
        <v>1.038932291593293</v>
      </c>
      <c r="J7" s="80">
        <f>'Table 5 الجدول'!J7/'Table 5 الجدول'!J6*100</f>
        <v>0.7894180544250371</v>
      </c>
      <c r="K7" s="80">
        <f>'Table 5 الجدول'!K7/'Table 5 الجدول'!K6*100</f>
        <v>0.43875330966295811</v>
      </c>
      <c r="L7" s="80">
        <f>'Table 5 الجدول'!L7/'Table 5 الجدول'!L6*100</f>
        <v>0.58323871305807717</v>
      </c>
      <c r="M7" s="80">
        <f>'Table 5 الجدول'!M7/'Table 5 الجدول'!M6*100</f>
        <v>0.72966778460436355</v>
      </c>
      <c r="N7" s="80">
        <f>'Table 5 الجدول'!N7/'Table 5 الجدول'!N6*100</f>
        <v>0.70582890379846774</v>
      </c>
      <c r="O7" s="80">
        <f>'Table 5 الجدول'!O7/'Table 5 الجدول'!O6*100</f>
        <v>0.68673093432530441</v>
      </c>
      <c r="P7" s="80">
        <f>'Table 5 الجدول'!P7/'Table 5 الجدول'!P6*100</f>
        <v>0.83014447537520242</v>
      </c>
      <c r="Q7" s="192">
        <f>'Table 5 الجدول'!Q7/'Table 5 الجدول'!Q6*100</f>
        <v>0.9278574691881657</v>
      </c>
      <c r="R7" s="192">
        <f>'Table 5 الجدول'!R7/'Table 5 الجدول'!R6*100</f>
        <v>0.74119631535423114</v>
      </c>
      <c r="S7" s="192">
        <f>'Table 5 الجدول'!S7/'Table 5 الجدول'!S6*100</f>
        <v>0.86018705836732634</v>
      </c>
      <c r="T7" s="46" t="s">
        <v>81</v>
      </c>
      <c r="U7" s="219"/>
    </row>
    <row r="8" spans="2:21" x14ac:dyDescent="0.25">
      <c r="B8" s="219"/>
      <c r="C8" s="104" t="s">
        <v>148</v>
      </c>
      <c r="D8" s="45" t="s">
        <v>78</v>
      </c>
      <c r="E8" s="81">
        <f>'Table 5 الجدول'!E8/'Table 5 الجدول'!E6*100</f>
        <v>4.6576290808927383E-2</v>
      </c>
      <c r="F8" s="81">
        <f>'Table 5 الجدول'!F8/'Table 5 الجدول'!F6*100</f>
        <v>0.10381083351511092</v>
      </c>
      <c r="G8" s="80">
        <f>'Table 5 الجدول'!G8/'Table 5 الجدول'!G6*100</f>
        <v>0.11389392391344859</v>
      </c>
      <c r="H8" s="80">
        <f>'Table 5 الجدول'!H8/'Table 5 الجدول'!H6*100</f>
        <v>0.12510561894587796</v>
      </c>
      <c r="I8" s="80">
        <f>'Table 5 الجدول'!I8/'Table 5 الجدول'!I6*100</f>
        <v>0.14902724400645234</v>
      </c>
      <c r="J8" s="80">
        <f>'Table 5 الجدول'!J8/'Table 5 الجدول'!J6*100</f>
        <v>0.19291408798040313</v>
      </c>
      <c r="K8" s="80">
        <f>'Table 5 الجدول'!K8/'Table 5 الجدول'!K6*100</f>
        <v>4.454396788418416E-2</v>
      </c>
      <c r="L8" s="80">
        <f>'Table 5 الجدول'!L8/'Table 5 الجدول'!L6*100</f>
        <v>6.1821127738416949E-2</v>
      </c>
      <c r="M8" s="80">
        <f>'Table 5 الجدول'!M8/'Table 5 الجدول'!M6*100</f>
        <v>0.15344311226383464</v>
      </c>
      <c r="N8" s="80">
        <f>'Table 5 الجدول'!N8/'Table 5 الجدول'!N6*100</f>
        <v>0.18750718830218677</v>
      </c>
      <c r="O8" s="80">
        <f>'Table 5 الجدول'!O8/'Table 5 الجدول'!O6*100</f>
        <v>7.098807032952692E-2</v>
      </c>
      <c r="P8" s="80">
        <f>'Table 5 الجدول'!P8/'Table 5 الجدول'!P6*100</f>
        <v>4.0050269845251937E-2</v>
      </c>
      <c r="Q8" s="192">
        <f>'Table 5 الجدول'!Q8/'Table 5 الجدول'!Q6*100</f>
        <v>0.32907919352675497</v>
      </c>
      <c r="R8" s="192">
        <f>'Table 5 الجدول'!R8/'Table 5 الجدول'!R6*100</f>
        <v>2.7558439716913283E-2</v>
      </c>
      <c r="S8" s="192">
        <f>'Table 5 الجدول'!S8/'Table 5 الجدول'!S6*100</f>
        <v>0.39764406074315284</v>
      </c>
      <c r="T8" s="46" t="s">
        <v>79</v>
      </c>
      <c r="U8" s="219"/>
    </row>
    <row r="9" spans="2:21" x14ac:dyDescent="0.25">
      <c r="B9" s="219"/>
      <c r="C9" s="104" t="s">
        <v>150</v>
      </c>
      <c r="D9" s="45" t="s">
        <v>82</v>
      </c>
      <c r="E9" s="81">
        <f>'Table 5 الجدول'!E9/'Table 5 الجدول'!E6*100</f>
        <v>98.934600262378382</v>
      </c>
      <c r="F9" s="81">
        <f>'Table 5 الجدول'!F9/'Table 5 الجدول'!F6*100</f>
        <v>98.850426682028626</v>
      </c>
      <c r="G9" s="80">
        <f>'Table 5 الجدول'!G9/'Table 5 الجدول'!G6*100</f>
        <v>97.964795690352645</v>
      </c>
      <c r="H9" s="80">
        <f>'Table 5 الجدول'!H9/'Table 5 الجدول'!H6*100</f>
        <v>97.967769804353551</v>
      </c>
      <c r="I9" s="80">
        <f>'Table 5 الجدول'!I9/'Table 5 الجدول'!I6*100</f>
        <v>98.563062111863445</v>
      </c>
      <c r="J9" s="80">
        <f>'Table 5 الجدول'!J9/'Table 5 الجدول'!J6*100</f>
        <v>98.888392171589885</v>
      </c>
      <c r="K9" s="80">
        <f>'Table 5 الجدول'!K9/'Table 5 الجدول'!K6*100</f>
        <v>99.438969724133202</v>
      </c>
      <c r="L9" s="80">
        <f>'Table 5 الجدول'!L9/'Table 5 الجدول'!L6*100</f>
        <v>98.63469762575653</v>
      </c>
      <c r="M9" s="80">
        <f>'Table 5 الجدول'!M9/'Table 5 الجدول'!M6*100</f>
        <v>99.063948896952709</v>
      </c>
      <c r="N9" s="80">
        <f>'Table 5 الجدول'!N9/'Table 5 الجدول'!N6*100</f>
        <v>99.038340951790147</v>
      </c>
      <c r="O9" s="80">
        <f>'Table 5 الجدول'!O9/'Table 5 الجدول'!O6*100</f>
        <v>98.64807352113462</v>
      </c>
      <c r="P9" s="80">
        <f>'Table 5 الجدول'!P9/'Table 5 الجدول'!P6*100</f>
        <v>99.073787935196947</v>
      </c>
      <c r="Q9" s="192">
        <f>'Table 5 الجدول'!Q9/'Table 5 الجدول'!Q6*100</f>
        <v>98.655610128245002</v>
      </c>
      <c r="R9" s="192">
        <f>'Table 5 الجدول'!R9/'Table 5 الجدول'!R6*100</f>
        <v>99.18585244520564</v>
      </c>
      <c r="S9" s="192">
        <f>'Table 5 الجدول'!S9/'Table 5 الجدول'!S6*100</f>
        <v>98.669581522958367</v>
      </c>
      <c r="T9" s="46" t="s">
        <v>83</v>
      </c>
      <c r="U9" s="219"/>
    </row>
    <row r="10" spans="2:21" ht="14.45" customHeight="1" x14ac:dyDescent="0.25">
      <c r="B10" s="219"/>
      <c r="C10" s="104" t="s">
        <v>147</v>
      </c>
      <c r="D10" s="45" t="s">
        <v>76</v>
      </c>
      <c r="E10" s="81">
        <f>'Table 5 الجدول'!E10/'Table 5 الجدول'!E6*100</f>
        <v>0.22445255516043322</v>
      </c>
      <c r="F10" s="81">
        <f>'Table 5 الجدول'!F10/'Table 5 الجدول'!F6*100</f>
        <v>0.11088301216451804</v>
      </c>
      <c r="G10" s="80">
        <f>'Table 5 الجدول'!G10/'Table 5 الجدول'!G6*100</f>
        <v>0.13358156805513366</v>
      </c>
      <c r="H10" s="80">
        <f>'Table 5 الجدول'!H10/'Table 5 الجدول'!H6*100</f>
        <v>8.6631704631242118E-2</v>
      </c>
      <c r="I10" s="80">
        <f>'Table 5 الجدول'!I10/'Table 5 الجدول'!I6*100</f>
        <v>9.6714467494627573E-2</v>
      </c>
      <c r="J10" s="80">
        <f>'Table 5 الجدول'!J10/'Table 5 الجدول'!J6*100</f>
        <v>6.7776490145625312E-2</v>
      </c>
      <c r="K10" s="80">
        <f>'Table 5 الجدول'!K10/'Table 5 الجدول'!K6*100</f>
        <v>5.7821042377341071E-2</v>
      </c>
      <c r="L10" s="80">
        <f>'Table 5 الجدول'!L10/'Table 5 الجدول'!L6*100</f>
        <v>0.11904323478258073</v>
      </c>
      <c r="M10" s="80">
        <f>'Table 5 الجدول'!M10/'Table 5 الجدول'!M6*100</f>
        <v>4.646822291544829E-2</v>
      </c>
      <c r="N10" s="80">
        <f>'Table 5 الجدول'!N10/'Table 5 الجدول'!N6*100</f>
        <v>6.7819180355507144E-2</v>
      </c>
      <c r="O10" s="80">
        <f>'Table 5 الجدول'!O10/'Table 5 الجدول'!O6*100</f>
        <v>0.10361046134272602</v>
      </c>
      <c r="P10" s="80">
        <f>'Table 5 الجدول'!P10/'Table 5 الجدول'!P6*100</f>
        <v>5.4141629437930723E-2</v>
      </c>
      <c r="Q10" s="192">
        <f>'Table 5 الجدول'!Q10/'Table 5 الجدول'!Q6*100</f>
        <v>6.3209669847340139E-2</v>
      </c>
      <c r="R10" s="192">
        <f>'Table 5 الجدول'!R10/'Table 5 الجدول'!R6*100</f>
        <v>3.9830335869579965E-2</v>
      </c>
      <c r="S10" s="192">
        <f>'Table 5 الجدول'!S10/'Table 5 الجدول'!S6*100</f>
        <v>6.8673118495213709E-2</v>
      </c>
      <c r="T10" s="46" t="s">
        <v>77</v>
      </c>
      <c r="U10" s="219"/>
    </row>
    <row r="11" spans="2:21" x14ac:dyDescent="0.25">
      <c r="B11" s="219"/>
      <c r="C11" s="104"/>
      <c r="D11" s="45" t="s">
        <v>116</v>
      </c>
      <c r="E11" s="81">
        <f>'Table 5 الجدول'!E11/'Table 5 الجدول'!E6*100</f>
        <v>1.4059213693403901E-2</v>
      </c>
      <c r="F11" s="81">
        <f>'Table 5 الجدول'!F11/'Table 5 الجدول'!F6*100</f>
        <v>3.6527749908322769E-2</v>
      </c>
      <c r="G11" s="80">
        <f>'Table 5 الجدول'!G11/'Table 5 الجدول'!G6*100</f>
        <v>9.0632280396213492E-3</v>
      </c>
      <c r="H11" s="80">
        <f>'Table 5 الجدول'!H11/'Table 5 الجدول'!H6*100</f>
        <v>0.11946733126231594</v>
      </c>
      <c r="I11" s="80">
        <f>'Table 5 الجدول'!I11/'Table 5 الجدول'!I6*100</f>
        <v>0.15226388504218655</v>
      </c>
      <c r="J11" s="80">
        <f>'Table 5 الجدول'!J11/'Table 5 الجدول'!J6*100</f>
        <v>6.1499195859042052E-2</v>
      </c>
      <c r="K11" s="80">
        <f>'Table 5 الجدول'!K11/'Table 5 الجدول'!K6*100</f>
        <v>1.9911955942313563E-2</v>
      </c>
      <c r="L11" s="80">
        <f>'Table 5 الجدول'!L11/'Table 5 الجدول'!L6*100</f>
        <v>0.60119929866440991</v>
      </c>
      <c r="M11" s="80">
        <f>'Table 5 الجدول'!M11/'Table 5 الجدول'!M6*100</f>
        <v>6.4719832636608359E-3</v>
      </c>
      <c r="N11" s="80">
        <f>'Table 5 الجدول'!N11/'Table 5 الجدول'!N6*100</f>
        <v>5.0377575368887101E-4</v>
      </c>
      <c r="O11" s="80">
        <f>'Table 5 الجدول'!O11/'Table 5 الجدول'!O6*100</f>
        <v>0.49059701286781582</v>
      </c>
      <c r="P11" s="80">
        <f>'Table 5 الجدول'!P11/'Table 5 الجدول'!P6*100</f>
        <v>1.8756901446788652E-3</v>
      </c>
      <c r="Q11" s="192">
        <f>'Table 5 الجدول'!Q11/'Table 5 الجدول'!Q6*100</f>
        <v>2.4243539192741536E-2</v>
      </c>
      <c r="R11" s="192">
        <f>'Table 5 الجدول'!R11/'Table 5 الجدول'!R6*100</f>
        <v>5.5624638536410234E-3</v>
      </c>
      <c r="S11" s="192">
        <f>'Table 5 الجدول'!S11/'Table 5 الجدول'!S6*100</f>
        <v>3.9142394359346633E-3</v>
      </c>
      <c r="T11" s="46" t="s">
        <v>117</v>
      </c>
      <c r="U11" s="219"/>
    </row>
    <row r="12" spans="2:21" ht="15" customHeight="1" x14ac:dyDescent="0.25">
      <c r="B12" s="218" t="s">
        <v>28</v>
      </c>
      <c r="C12" s="103"/>
      <c r="D12" s="94" t="s">
        <v>61</v>
      </c>
      <c r="E12" s="130">
        <f>'Table 5 الجدول'!E12/'Table 5 الجدول'!E12*100</f>
        <v>100</v>
      </c>
      <c r="F12" s="130">
        <f>'Table 5 الجدول'!F12/'Table 5 الجدول'!F12*100</f>
        <v>100</v>
      </c>
      <c r="G12" s="190">
        <f>'Table 5 الجدول'!G12/'Table 5 الجدول'!G12*100</f>
        <v>100</v>
      </c>
      <c r="H12" s="190">
        <f>'Table 5 الجدول'!H12/'Table 5 الجدول'!H12*100</f>
        <v>100</v>
      </c>
      <c r="I12" s="190">
        <f>'Table 5 الجدول'!I12/'Table 5 الجدول'!I12*100</f>
        <v>100</v>
      </c>
      <c r="J12" s="190">
        <f>'Table 5 الجدول'!J12/'Table 5 الجدول'!J12*100</f>
        <v>100</v>
      </c>
      <c r="K12" s="190">
        <f>'Table 5 الجدول'!K12/'Table 5 الجدول'!K12*100</f>
        <v>100</v>
      </c>
      <c r="L12" s="190">
        <f>'Table 5 الجدول'!L12/'Table 5 الجدول'!L12*100</f>
        <v>100</v>
      </c>
      <c r="M12" s="190">
        <f>'Table 5 الجدول'!M12/'Table 5 الجدول'!M12*100</f>
        <v>100</v>
      </c>
      <c r="N12" s="190">
        <f>'Table 5 الجدول'!N12/'Table 5 الجدول'!N12*100</f>
        <v>100</v>
      </c>
      <c r="O12" s="190">
        <f>'Table 5 الجدول'!O12/'Table 5 الجدول'!O12*100</f>
        <v>100</v>
      </c>
      <c r="P12" s="190">
        <f>'Table 5 الجدول'!P12/'Table 5 الجدول'!P12*100</f>
        <v>100</v>
      </c>
      <c r="Q12" s="190">
        <f>'Table 5 الجدول'!Q12/'Table 5 الجدول'!Q12*100</f>
        <v>100</v>
      </c>
      <c r="R12" s="190">
        <f>'Table 5 الجدول'!R12/'Table 5 الجدول'!R12*100</f>
        <v>100</v>
      </c>
      <c r="S12" s="190">
        <f>'Table 5 الجدول'!S12/'Table 5 الجدول'!S12*100</f>
        <v>100</v>
      </c>
      <c r="T12" s="69" t="s">
        <v>112</v>
      </c>
      <c r="U12" s="218" t="s">
        <v>135</v>
      </c>
    </row>
    <row r="13" spans="2:21" x14ac:dyDescent="0.25">
      <c r="B13" s="218"/>
      <c r="C13" s="103" t="s">
        <v>149</v>
      </c>
      <c r="D13" s="47" t="s">
        <v>80</v>
      </c>
      <c r="E13" s="82">
        <f>'Table 5 الجدول'!E13/'Table 5 الجدول'!E12*100</f>
        <v>4.1414956283202766</v>
      </c>
      <c r="F13" s="82">
        <f>'Table 5 الجدول'!F13/'Table 5 الجدول'!F12*100</f>
        <v>3.9333797364795218</v>
      </c>
      <c r="G13" s="129">
        <f>'Table 5 الجدول'!G13/'Table 5 الجدول'!G12*100</f>
        <v>4.3680991273278869</v>
      </c>
      <c r="H13" s="129">
        <f>'Table 5 الجدول'!H13/'Table 5 الجدول'!H12*100</f>
        <v>4.3139092304426541</v>
      </c>
      <c r="I13" s="129">
        <f>'Table 5 الجدول'!I13/'Table 5 الجدول'!I12*100</f>
        <v>4.5827959349980976</v>
      </c>
      <c r="J13" s="129">
        <f>'Table 5 الجدول'!J13/'Table 5 الجدول'!J12*100</f>
        <v>4.3202564805152415</v>
      </c>
      <c r="K13" s="129">
        <f>'Table 5 الجدول'!K13/'Table 5 الجدول'!K12*100</f>
        <v>3.6089949768555813</v>
      </c>
      <c r="L13" s="129">
        <f>'Table 5 الجدول'!L13/'Table 5 الجدول'!L12*100</f>
        <v>3.2718951563334193</v>
      </c>
      <c r="M13" s="129">
        <f>'Table 5 الجدول'!M13/'Table 5 الجدول'!M12*100</f>
        <v>3.5214073736747</v>
      </c>
      <c r="N13" s="129">
        <f>'Table 5 الجدول'!N13/'Table 5 الجدول'!N12*100</f>
        <v>3.4901747983940785</v>
      </c>
      <c r="O13" s="129">
        <f>'Table 5 الجدول'!O13/'Table 5 الجدول'!O12*100</f>
        <v>3.4912049946033745</v>
      </c>
      <c r="P13" s="129">
        <f>'Table 5 الجدول'!P13/'Table 5 الجدول'!P12*100</f>
        <v>3.9005799083524999</v>
      </c>
      <c r="Q13" s="191">
        <f>'Table 5 الجدول'!Q13/'Table 5 الجدول'!Q12*100</f>
        <v>2.6878505219649433</v>
      </c>
      <c r="R13" s="191">
        <f>'Table 5 الجدول'!R13/'Table 5 الجدول'!R12*100</f>
        <v>4.0572764779817794</v>
      </c>
      <c r="S13" s="191">
        <f>'Table 5 الجدول'!S13/'Table 5 الجدول'!S12*100</f>
        <v>4.8118858327732594</v>
      </c>
      <c r="T13" s="48" t="s">
        <v>81</v>
      </c>
      <c r="U13" s="218"/>
    </row>
    <row r="14" spans="2:21" x14ac:dyDescent="0.25">
      <c r="B14" s="218"/>
      <c r="C14" s="103" t="s">
        <v>148</v>
      </c>
      <c r="D14" s="47" t="s">
        <v>78</v>
      </c>
      <c r="E14" s="82">
        <f>'Table 5 الجدول'!E14/'Table 5 الجدول'!E12*100</f>
        <v>0.14458555045545254</v>
      </c>
      <c r="F14" s="82">
        <f>'Table 5 الجدول'!F14/'Table 5 الجدول'!F12*100</f>
        <v>0.25980936516475306</v>
      </c>
      <c r="G14" s="129">
        <f>'Table 5 الجدول'!G14/'Table 5 الجدول'!G12*100</f>
        <v>1.2198376457215425</v>
      </c>
      <c r="H14" s="129">
        <f>'Table 5 الجدول'!H14/'Table 5 الجدول'!H12*100</f>
        <v>0.44240437105455344</v>
      </c>
      <c r="I14" s="129">
        <f>'Table 5 الجدول'!I14/'Table 5 الجدول'!I12*100</f>
        <v>0.31918235244234622</v>
      </c>
      <c r="J14" s="129">
        <f>'Table 5 الجدول'!J14/'Table 5 الجدول'!J12*100</f>
        <v>0.96169948963955532</v>
      </c>
      <c r="K14" s="129">
        <f>'Table 5 الجدول'!K14/'Table 5 الجدول'!K12*100</f>
        <v>0.53766429832877138</v>
      </c>
      <c r="L14" s="129">
        <f>'Table 5 الجدول'!L14/'Table 5 الجدول'!L12*100</f>
        <v>0.32901686784414014</v>
      </c>
      <c r="M14" s="129">
        <f>'Table 5 الجدول'!M14/'Table 5 الجدول'!M12*100</f>
        <v>0.74101340348801836</v>
      </c>
      <c r="N14" s="129">
        <f>'Table 5 الجدول'!N14/'Table 5 الجدول'!N12*100</f>
        <v>0.89005747960729542</v>
      </c>
      <c r="O14" s="129">
        <f>'Table 5 الجدول'!O14/'Table 5 الجدول'!O12*100</f>
        <v>0.68487727948501564</v>
      </c>
      <c r="P14" s="129">
        <f>'Table 5 الجدول'!P14/'Table 5 الجدول'!P12*100</f>
        <v>0.20751020320742647</v>
      </c>
      <c r="Q14" s="191">
        <f>'Table 5 الجدول'!Q14/'Table 5 الجدول'!Q12*100</f>
        <v>0.30250061148925345</v>
      </c>
      <c r="R14" s="191">
        <f>'Table 5 الجدول'!R14/'Table 5 الجدول'!R12*100</f>
        <v>0.42765512940788786</v>
      </c>
      <c r="S14" s="191">
        <f>'Table 5 الجدول'!S14/'Table 5 الجدول'!S12*100</f>
        <v>0.30830842661275554</v>
      </c>
      <c r="T14" s="48" t="s">
        <v>79</v>
      </c>
      <c r="U14" s="218"/>
    </row>
    <row r="15" spans="2:21" x14ac:dyDescent="0.25">
      <c r="B15" s="218"/>
      <c r="C15" s="103" t="s">
        <v>150</v>
      </c>
      <c r="D15" s="47" t="s">
        <v>82</v>
      </c>
      <c r="E15" s="82">
        <f>'Table 5 الجدول'!E15/'Table 5 الجدول'!E12*100</f>
        <v>94.878326073518011</v>
      </c>
      <c r="F15" s="82">
        <f>'Table 5 الجدول'!F15/'Table 5 الجدول'!F12*100</f>
        <v>91.133578135073776</v>
      </c>
      <c r="G15" s="129">
        <f>'Table 5 الجدول'!G15/'Table 5 الجدول'!G12*100</f>
        <v>93.05531179058859</v>
      </c>
      <c r="H15" s="129">
        <f>'Table 5 الجدول'!H15/'Table 5 الجدول'!H12*100</f>
        <v>94.995190450816395</v>
      </c>
      <c r="I15" s="129">
        <f>'Table 5 الجدول'!I15/'Table 5 الجدول'!I12*100</f>
        <v>94.157241972502831</v>
      </c>
      <c r="J15" s="129">
        <f>'Table 5 الجدول'!J15/'Table 5 الجدول'!J12*100</f>
        <v>94.324752701400314</v>
      </c>
      <c r="K15" s="129">
        <f>'Table 5 الجدول'!K15/'Table 5 الجدول'!K12*100</f>
        <v>95.666725617509726</v>
      </c>
      <c r="L15" s="129">
        <f>'Table 5 الجدول'!L15/'Table 5 الجدول'!L12*100</f>
        <v>95.417311402291048</v>
      </c>
      <c r="M15" s="129">
        <f>'Table 5 الجدول'!M15/'Table 5 الجدول'!M12*100</f>
        <v>95.485702329165093</v>
      </c>
      <c r="N15" s="129">
        <f>'Table 5 الجدول'!N15/'Table 5 الجدول'!N12*100</f>
        <v>95.440214091805544</v>
      </c>
      <c r="O15" s="129">
        <f>'Table 5 الجدول'!O15/'Table 5 الجدول'!O12*100</f>
        <v>95.756885910988544</v>
      </c>
      <c r="P15" s="129">
        <f>'Table 5 الجدول'!P15/'Table 5 الجدول'!P12*100</f>
        <v>95.06655107217712</v>
      </c>
      <c r="Q15" s="191">
        <f>'Table 5 الجدول'!Q15/'Table 5 الجدول'!Q12*100</f>
        <v>69.285096665343076</v>
      </c>
      <c r="R15" s="191">
        <f>'Table 5 الجدول'!R15/'Table 5 الجدول'!R12*100</f>
        <v>95.366306421131782</v>
      </c>
      <c r="S15" s="191">
        <f>'Table 5 الجدول'!S15/'Table 5 الجدول'!S12*100</f>
        <v>94.599953346136559</v>
      </c>
      <c r="T15" s="48" t="s">
        <v>83</v>
      </c>
      <c r="U15" s="218"/>
    </row>
    <row r="16" spans="2:21" ht="14.45" customHeight="1" x14ac:dyDescent="0.25">
      <c r="B16" s="218"/>
      <c r="C16" s="103" t="s">
        <v>147</v>
      </c>
      <c r="D16" s="47" t="s">
        <v>76</v>
      </c>
      <c r="E16" s="82">
        <f>'Table 5 الجدول'!E16/'Table 5 الجدول'!E12*100</f>
        <v>0.16811271515158216</v>
      </c>
      <c r="F16" s="82">
        <f>'Table 5 الجدول'!F16/'Table 5 الجدول'!F12*100</f>
        <v>0.18728803117392684</v>
      </c>
      <c r="G16" s="129">
        <f>'Table 5 الجدول'!G16/'Table 5 الجدول'!G12*100</f>
        <v>0.12021226257339936</v>
      </c>
      <c r="H16" s="129">
        <f>'Table 5 الجدول'!H16/'Table 5 الجدول'!H12*100</f>
        <v>0.17999833873391902</v>
      </c>
      <c r="I16" s="129">
        <f>'Table 5 الجدول'!I16/'Table 5 الجدول'!I12*100</f>
        <v>0.23324495341195436</v>
      </c>
      <c r="J16" s="129">
        <f>'Table 5 الجدول'!J16/'Table 5 الجدول'!J12*100</f>
        <v>0.34555586981917485</v>
      </c>
      <c r="K16" s="129">
        <f>'Table 5 الجدول'!K16/'Table 5 الجدول'!K12*100</f>
        <v>0.1502492520070145</v>
      </c>
      <c r="L16" s="129">
        <f>'Table 5 الجدول'!L16/'Table 5 الجدول'!L12*100</f>
        <v>0.14062859657782725</v>
      </c>
      <c r="M16" s="129">
        <f>'Table 5 الجدول'!M16/'Table 5 الجدول'!M12*100</f>
        <v>0.20188828680643114</v>
      </c>
      <c r="N16" s="129">
        <f>'Table 5 الجدول'!N16/'Table 5 الجدول'!N12*100</f>
        <v>0.17634385244405024</v>
      </c>
      <c r="O16" s="129">
        <f>'Table 5 الجدول'!O16/'Table 5 الجدول'!O12*100</f>
        <v>5.4944796603592444E-2</v>
      </c>
      <c r="P16" s="129">
        <f>'Table 5 الجدول'!P16/'Table 5 الجدول'!P12*100</f>
        <v>8.2339361792839613E-2</v>
      </c>
      <c r="Q16" s="191">
        <f>'Table 5 الجدول'!Q16/'Table 5 الجدول'!Q12*100</f>
        <v>3.0729368174462021E-2</v>
      </c>
      <c r="R16" s="191">
        <f>'Table 5 الجدول'!R16/'Table 5 الجدول'!R12*100</f>
        <v>0.14088304983193933</v>
      </c>
      <c r="S16" s="191">
        <f>'Table 5 الجدول'!S16/'Table 5 الجدول'!S12*100</f>
        <v>6.9593516357206661E-2</v>
      </c>
      <c r="T16" s="48" t="s">
        <v>77</v>
      </c>
      <c r="U16" s="218"/>
    </row>
    <row r="17" spans="2:21" x14ac:dyDescent="0.25">
      <c r="B17" s="103"/>
      <c r="C17" s="103"/>
      <c r="D17" s="47" t="s">
        <v>168</v>
      </c>
      <c r="E17" s="82">
        <f>'Table 5 الجدول'!E17/'Table 5 الجدول'!E12*100</f>
        <v>0.66748003255467003</v>
      </c>
      <c r="F17" s="82">
        <f>'Table 5 الجدول'!F17/'Table 5 الجدول'!F12*100</f>
        <v>4.4859447321080239</v>
      </c>
      <c r="G17" s="129">
        <f>'Table 5 الجدول'!G17/'Table 5 الجدول'!G12*100</f>
        <v>1.2365391737885636</v>
      </c>
      <c r="H17" s="129">
        <f>'Table 5 الجدول'!H17/'Table 5 الجدول'!H12*100</f>
        <v>6.8497608952485897E-2</v>
      </c>
      <c r="I17" s="129">
        <f>'Table 5 الجدول'!I17/'Table 5 الجدول'!I12*100</f>
        <v>0.70753478664478497</v>
      </c>
      <c r="J17" s="129">
        <f>'Table 5 الجدول'!J17/'Table 5 الجدول'!J12*100</f>
        <v>4.7735458625708917E-2</v>
      </c>
      <c r="K17" s="129">
        <f>'Table 5 الجدول'!K17/'Table 5 الجدول'!K12*100</f>
        <v>3.6365855298912848E-2</v>
      </c>
      <c r="L17" s="129">
        <f>'Table 5 الجدول'!L17/'Table 5 الجدول'!L12*100</f>
        <v>0.84114797695356136</v>
      </c>
      <c r="M17" s="129">
        <f>'Table 5 الجدول'!M17/'Table 5 الجدول'!M12*100</f>
        <v>4.9988606865787481E-2</v>
      </c>
      <c r="N17" s="129">
        <f>'Table 5 الجدول'!N17/'Table 5 الجدول'!N12*100</f>
        <v>3.2097777490333354E-3</v>
      </c>
      <c r="O17" s="129">
        <f>'Table 5 الجدول'!O17/'Table 5 الجدول'!O12*100</f>
        <v>1.2087018319466104E-2</v>
      </c>
      <c r="P17" s="129">
        <f>'Table 5 الجدول'!P17/'Table 5 الجدول'!P12*100</f>
        <v>0.74301945447010986</v>
      </c>
      <c r="Q17" s="191">
        <f>'Table 5 الجدول'!Q17/'Table 5 الجدول'!Q12*100</f>
        <v>27.693822833028271</v>
      </c>
      <c r="R17" s="191">
        <f>'Table 5 الجدول'!R17/'Table 5 الجدول'!R12*100</f>
        <v>7.8789216466117508E-3</v>
      </c>
      <c r="S17" s="191">
        <f>'Table 5 الجدول'!S17/'Table 5 الجدول'!S12*100</f>
        <v>0.21025887812021632</v>
      </c>
      <c r="T17" s="48" t="s">
        <v>167</v>
      </c>
      <c r="U17" s="103"/>
    </row>
    <row r="18" spans="2:21" ht="15" customHeight="1" x14ac:dyDescent="0.25">
      <c r="B18" s="219" t="s">
        <v>26</v>
      </c>
      <c r="C18" s="104"/>
      <c r="D18" s="93" t="s">
        <v>61</v>
      </c>
      <c r="E18" s="106">
        <f>'Table 5 الجدول'!E18/'Table 5 الجدول'!E18*100</f>
        <v>100</v>
      </c>
      <c r="F18" s="106">
        <f>'Table 5 الجدول'!F18/'Table 5 الجدول'!F18*100</f>
        <v>100</v>
      </c>
      <c r="G18" s="105">
        <f>'Table 5 الجدول'!G18/'Table 5 الجدول'!G18*100</f>
        <v>100</v>
      </c>
      <c r="H18" s="105">
        <f>'Table 5 الجدول'!H18/'Table 5 الجدول'!H18*100</f>
        <v>100</v>
      </c>
      <c r="I18" s="105">
        <f>'Table 5 الجدول'!I18/'Table 5 الجدول'!I18*100</f>
        <v>100</v>
      </c>
      <c r="J18" s="105">
        <f>'Table 5 الجدول'!J18/'Table 5 الجدول'!J18*100</f>
        <v>100</v>
      </c>
      <c r="K18" s="105">
        <f>'Table 5 الجدول'!K18/'Table 5 الجدول'!K18*100</f>
        <v>100</v>
      </c>
      <c r="L18" s="105">
        <f>'Table 5 الجدول'!L18/'Table 5 الجدول'!L18*100</f>
        <v>100</v>
      </c>
      <c r="M18" s="105">
        <f>'Table 5 الجدول'!M18/'Table 5 الجدول'!M18*100</f>
        <v>100</v>
      </c>
      <c r="N18" s="105">
        <f>'Table 5 الجدول'!N18/'Table 5 الجدول'!N18*100</f>
        <v>100</v>
      </c>
      <c r="O18" s="105">
        <f>'Table 5 الجدول'!O18/'Table 5 الجدول'!O18*100</f>
        <v>100</v>
      </c>
      <c r="P18" s="105">
        <f>'Table 5 الجدول'!P18/'Table 5 الجدول'!P18*100</f>
        <v>100</v>
      </c>
      <c r="Q18" s="105">
        <f>'Table 5 الجدول'!Q18/'Table 5 الجدول'!Q18*100</f>
        <v>100</v>
      </c>
      <c r="R18" s="105">
        <f>'Table 5 الجدول'!R18/'Table 5 الجدول'!R18*100</f>
        <v>100</v>
      </c>
      <c r="S18" s="105">
        <f>'Table 5 الجدول'!S18/'Table 5 الجدول'!S18*100</f>
        <v>100</v>
      </c>
      <c r="T18" s="68" t="s">
        <v>112</v>
      </c>
      <c r="U18" s="219" t="s">
        <v>134</v>
      </c>
    </row>
    <row r="19" spans="2:21" x14ac:dyDescent="0.25">
      <c r="B19" s="219"/>
      <c r="C19" s="104" t="s">
        <v>149</v>
      </c>
      <c r="D19" s="45" t="s">
        <v>80</v>
      </c>
      <c r="E19" s="81">
        <f>'Table 5 الجدول'!E19/'Table 5 الجدول'!E18*100</f>
        <v>1.4349588243942077</v>
      </c>
      <c r="F19" s="81">
        <f>'Table 5 الجدول'!F19/'Table 5 الجدول'!F18*100</f>
        <v>1.1538771958103609</v>
      </c>
      <c r="G19" s="80">
        <f>'Table 5 الجدول'!G19/'Table 5 الجدول'!G18*100</f>
        <v>1.5314104827680799</v>
      </c>
      <c r="H19" s="80">
        <f>'Table 5 الجدول'!H19/'Table 5 الجدول'!H18*100</f>
        <v>6.1025857941757531</v>
      </c>
      <c r="I19" s="80">
        <f>'Table 5 الجدول'!I19/'Table 5 الجدول'!I18*100</f>
        <v>2.4189433571209702</v>
      </c>
      <c r="J19" s="80">
        <f>'Table 5 الجدول'!J19/'Table 5 الجدول'!J18*100</f>
        <v>0.96564285448302123</v>
      </c>
      <c r="K19" s="80">
        <f>'Table 5 الجدول'!K19/'Table 5 الجدول'!K18*100</f>
        <v>2.7566811664754014</v>
      </c>
      <c r="L19" s="80">
        <f>'Table 5 الجدول'!L19/'Table 5 الجدول'!L18*100</f>
        <v>1.1691860589489396</v>
      </c>
      <c r="M19" s="80">
        <f>'Table 5 الجدول'!M19/'Table 5 الجدول'!M18*100</f>
        <v>1.1182214442660361</v>
      </c>
      <c r="N19" s="80">
        <f>'Table 5 الجدول'!N19/'Table 5 الجدول'!N18*100</f>
        <v>2.2670211338933695</v>
      </c>
      <c r="O19" s="80">
        <f>'Table 5 الجدول'!O19/'Table 5 الجدول'!O18*100</f>
        <v>1.467745259930423</v>
      </c>
      <c r="P19" s="80">
        <f>'Table 5 الجدول'!P19/'Table 5 الجدول'!P18*100</f>
        <v>1.5746996822225494</v>
      </c>
      <c r="Q19" s="192">
        <f>'Table 5 الجدول'!Q19/'Table 5 الجدول'!Q18*100</f>
        <v>1.0662509799964666</v>
      </c>
      <c r="R19" s="192">
        <f>'Table 5 الجدول'!R19/'Table 5 الجدول'!R18*100</f>
        <v>1.319131136004897</v>
      </c>
      <c r="S19" s="192">
        <f>'Table 5 الجدول'!S19/'Table 5 الجدول'!S18*100</f>
        <v>0.81564183023050429</v>
      </c>
      <c r="T19" s="46" t="s">
        <v>81</v>
      </c>
      <c r="U19" s="219"/>
    </row>
    <row r="20" spans="2:21" x14ac:dyDescent="0.25">
      <c r="B20" s="219"/>
      <c r="C20" s="104" t="s">
        <v>148</v>
      </c>
      <c r="D20" s="45" t="s">
        <v>78</v>
      </c>
      <c r="E20" s="81">
        <f>'Table 5 الجدول'!E20/'Table 5 الجدول'!E18*100</f>
        <v>5.1820558797191403</v>
      </c>
      <c r="F20" s="81">
        <f>'Table 5 الجدول'!F20/'Table 5 الجدول'!F18*100</f>
        <v>5.0993202941698756</v>
      </c>
      <c r="G20" s="80">
        <f>'Table 5 الجدول'!G20/'Table 5 الجدول'!G18*100</f>
        <v>5.7561045423374413</v>
      </c>
      <c r="H20" s="80">
        <f>'Table 5 الجدول'!H20/'Table 5 الجدول'!H18*100</f>
        <v>3.3180531210056436</v>
      </c>
      <c r="I20" s="80">
        <f>'Table 5 الجدول'!I20/'Table 5 الجدول'!I18*100</f>
        <v>3.5925840308703423</v>
      </c>
      <c r="J20" s="80">
        <f>'Table 5 الجدول'!J20/'Table 5 الجدول'!J18*100</f>
        <v>5.4299032242021479</v>
      </c>
      <c r="K20" s="80">
        <f>'Table 5 الجدول'!K20/'Table 5 الجدول'!K18*100</f>
        <v>3.5960391694735376</v>
      </c>
      <c r="L20" s="80">
        <f>'Table 5 الجدول'!L20/'Table 5 الجدول'!L18*100</f>
        <v>3.7538067102542212</v>
      </c>
      <c r="M20" s="80">
        <f>'Table 5 الجدول'!M20/'Table 5 الجدول'!M18*100</f>
        <v>3.9339223443849289</v>
      </c>
      <c r="N20" s="80">
        <f>'Table 5 الجدول'!N20/'Table 5 الجدول'!N18*100</f>
        <v>3.6313834677123036</v>
      </c>
      <c r="O20" s="80">
        <f>'Table 5 الجدول'!O20/'Table 5 الجدول'!O18*100</f>
        <v>4.2482056475420924</v>
      </c>
      <c r="P20" s="80">
        <f>'Table 5 الجدول'!P20/'Table 5 الجدول'!P18*100</f>
        <v>4.0149987756738765</v>
      </c>
      <c r="Q20" s="192">
        <f>'Table 5 الجدول'!Q20/'Table 5 الجدول'!Q18*100</f>
        <v>4.0399793382115607</v>
      </c>
      <c r="R20" s="192">
        <f>'Table 5 الجدول'!R20/'Table 5 الجدول'!R18*100</f>
        <v>5.1827379184985682</v>
      </c>
      <c r="S20" s="192">
        <f>'Table 5 الجدول'!S20/'Table 5 الجدول'!S18*100</f>
        <v>4.70946237918462</v>
      </c>
      <c r="T20" s="46" t="s">
        <v>79</v>
      </c>
      <c r="U20" s="219"/>
    </row>
    <row r="21" spans="2:21" x14ac:dyDescent="0.25">
      <c r="B21" s="219"/>
      <c r="C21" s="104" t="s">
        <v>150</v>
      </c>
      <c r="D21" s="45" t="s">
        <v>82</v>
      </c>
      <c r="E21" s="81">
        <f>'Table 5 الجدول'!E21/'Table 5 الجدول'!E18*100</f>
        <v>93.178479313878753</v>
      </c>
      <c r="F21" s="81">
        <f>'Table 5 الجدول'!F21/'Table 5 الجدول'!F18*100</f>
        <v>93.07584526726589</v>
      </c>
      <c r="G21" s="80">
        <f>'Table 5 الجدول'!G21/'Table 5 الجدول'!G18*100</f>
        <v>92.591973369571789</v>
      </c>
      <c r="H21" s="80">
        <f>'Table 5 الجدول'!H21/'Table 5 الجدول'!H18*100</f>
        <v>90.388071160418363</v>
      </c>
      <c r="I21" s="80">
        <f>'Table 5 الجدول'!I21/'Table 5 الجدول'!I18*100</f>
        <v>93.556736007833265</v>
      </c>
      <c r="J21" s="80">
        <f>'Table 5 الجدول'!J21/'Table 5 الجدول'!J18*100</f>
        <v>93.393391398717682</v>
      </c>
      <c r="K21" s="80">
        <f>'Table 5 الجدول'!K21/'Table 5 الجدول'!K18*100</f>
        <v>93.539738650411124</v>
      </c>
      <c r="L21" s="80">
        <f>'Table 5 الجدول'!L21/'Table 5 الجدول'!L18*100</f>
        <v>94.700001551609205</v>
      </c>
      <c r="M21" s="80">
        <f>'Table 5 الجدول'!M21/'Table 5 الجدول'!M18*100</f>
        <v>94.730803936814297</v>
      </c>
      <c r="N21" s="80">
        <f>'Table 5 الجدول'!N21/'Table 5 الجدول'!N18*100</f>
        <v>93.939094108962337</v>
      </c>
      <c r="O21" s="80">
        <f>'Table 5 الجدول'!O21/'Table 5 الجدول'!O18*100</f>
        <v>93.930374812028617</v>
      </c>
      <c r="P21" s="80">
        <f>'Table 5 الجدول'!P21/'Table 5 الجدول'!P18*100</f>
        <v>94.10076088210846</v>
      </c>
      <c r="Q21" s="192">
        <f>'Table 5 الجدول'!Q21/'Table 5 الجدول'!Q18*100</f>
        <v>94.682764996691063</v>
      </c>
      <c r="R21" s="192">
        <f>'Table 5 الجدول'!R21/'Table 5 الجدول'!R18*100</f>
        <v>92.371433951435776</v>
      </c>
      <c r="S21" s="192">
        <f>'Table 5 الجدول'!S21/'Table 5 الجدول'!S18*100</f>
        <v>93.657850130967702</v>
      </c>
      <c r="T21" s="46" t="s">
        <v>83</v>
      </c>
      <c r="U21" s="219"/>
    </row>
    <row r="22" spans="2:21" ht="14.45" customHeight="1" x14ac:dyDescent="0.25">
      <c r="B22" s="219"/>
      <c r="C22" s="104" t="s">
        <v>147</v>
      </c>
      <c r="D22" s="45" t="s">
        <v>76</v>
      </c>
      <c r="E22" s="81">
        <f>'Table 5 الجدول'!E22/'Table 5 الجدول'!E18*100</f>
        <v>6.0567956483144704E-2</v>
      </c>
      <c r="F22" s="81">
        <f>'Table 5 الجدول'!F22/'Table 5 الجدول'!F18*100</f>
        <v>6.8927341376664356E-2</v>
      </c>
      <c r="G22" s="80">
        <f>'Table 5 الجدول'!G22/'Table 5 الجدول'!G18*100</f>
        <v>8.2260146784577895E-2</v>
      </c>
      <c r="H22" s="80">
        <f>'Table 5 الجدول'!H22/'Table 5 الجدول'!H18*100</f>
        <v>0.10809630727161021</v>
      </c>
      <c r="I22" s="80">
        <f>'Table 5 الجدول'!I22/'Table 5 الجدول'!I18*100</f>
        <v>4.4244749447192921E-2</v>
      </c>
      <c r="J22" s="80">
        <f>'Table 5 الجدول'!J22/'Table 5 الجدول'!J18*100</f>
        <v>7.5982379202526373E-2</v>
      </c>
      <c r="K22" s="80">
        <f>'Table 5 الجدول'!K22/'Table 5 الجدول'!K18*100</f>
        <v>3.3777857259585715E-2</v>
      </c>
      <c r="L22" s="80">
        <f>'Table 5 الجدول'!L22/'Table 5 الجدول'!L18*100</f>
        <v>8.2558966743514789E-2</v>
      </c>
      <c r="M22" s="80">
        <f>'Table 5 الجدول'!M22/'Table 5 الجدول'!M18*100</f>
        <v>4.2767818826058762E-2</v>
      </c>
      <c r="N22" s="80">
        <f>'Table 5 الجدول'!N22/'Table 5 الجدول'!N18*100</f>
        <v>8.235078899349009E-2</v>
      </c>
      <c r="O22" s="80">
        <f>'Table 5 الجدول'!O22/'Table 5 الجدول'!O18*100</f>
        <v>0.10748265357481213</v>
      </c>
      <c r="P22" s="80">
        <f>'Table 5 الجدول'!P22/'Table 5 الجدول'!P18*100</f>
        <v>6.7596573262226164E-2</v>
      </c>
      <c r="Q22" s="192">
        <f>'Table 5 الجدول'!Q22/'Table 5 الجدول'!Q18*100</f>
        <v>0.10355864493519927</v>
      </c>
      <c r="R22" s="192">
        <f>'Table 5 الجدول'!R22/'Table 5 الجدول'!R18*100</f>
        <v>6.4535975927534475E-2</v>
      </c>
      <c r="S22" s="192">
        <f>'Table 5 الجدول'!S22/'Table 5 الجدول'!S18*100</f>
        <v>3.0437530742145412E-2</v>
      </c>
      <c r="T22" s="46" t="s">
        <v>77</v>
      </c>
      <c r="U22" s="219"/>
    </row>
    <row r="23" spans="2:21" x14ac:dyDescent="0.25">
      <c r="B23" s="104"/>
      <c r="C23" s="104"/>
      <c r="D23" s="45" t="s">
        <v>116</v>
      </c>
      <c r="E23" s="81">
        <f>'Table 5 الجدول'!E23/'Table 5 الجدول'!E18*100</f>
        <v>0.14393802552475501</v>
      </c>
      <c r="F23" s="81">
        <f>'Table 5 الجدول'!F23/'Table 5 الجدول'!F18*100</f>
        <v>0.60202990137720569</v>
      </c>
      <c r="G23" s="80">
        <f>'Table 5 الجدول'!G23/'Table 5 الجدول'!G18*100</f>
        <v>3.8251458538116345E-2</v>
      </c>
      <c r="H23" s="80">
        <f>'Table 5 الجدول'!H23/'Table 5 الجدول'!H18*100</f>
        <v>8.3193617128638792E-2</v>
      </c>
      <c r="I23" s="80">
        <f>'Table 5 الجدول'!I23/'Table 5 الجدول'!I18*100</f>
        <v>0.38749185472823539</v>
      </c>
      <c r="J23" s="80">
        <f>'Table 5 الجدول'!J23/'Table 5 الجدول'!J18*100</f>
        <v>0.13508014339463967</v>
      </c>
      <c r="K23" s="80">
        <f>'Table 5 الجدول'!K23/'Table 5 الجدول'!K18*100</f>
        <v>7.3763156380342892E-2</v>
      </c>
      <c r="L23" s="80">
        <f>'Table 5 الجدول'!L23/'Table 5 الجدول'!L18*100</f>
        <v>0.29444671244412168</v>
      </c>
      <c r="M23" s="80">
        <f>'Table 5 الجدول'!M23/'Table 5 الجدول'!M18*100</f>
        <v>0.17428445570866832</v>
      </c>
      <c r="N23" s="80">
        <f>'Table 5 الجدول'!N23/'Table 5 الجدول'!N18*100</f>
        <v>8.0150500438502609E-2</v>
      </c>
      <c r="O23" s="80">
        <f>'Table 5 الجدول'!O23/'Table 5 الجدول'!O18*100</f>
        <v>0.24619162692404362</v>
      </c>
      <c r="P23" s="80">
        <f>'Table 5 الجدول'!P23/'Table 5 الجدول'!P18*100</f>
        <v>0.24194408673288351</v>
      </c>
      <c r="Q23" s="192">
        <f>'Table 5 الجدول'!Q23/'Table 5 الجدول'!Q18*100</f>
        <v>0.10744604016571749</v>
      </c>
      <c r="R23" s="192">
        <f>'Table 5 الجدول'!R23/'Table 5 الجدول'!R18*100</f>
        <v>1.0621610181332217</v>
      </c>
      <c r="S23" s="192">
        <f>'Table 5 الجدول'!S23/'Table 5 الجدول'!S18*100</f>
        <v>0.78660812887502951</v>
      </c>
      <c r="T23" s="46" t="s">
        <v>117</v>
      </c>
      <c r="U23" s="104"/>
    </row>
    <row r="24" spans="2:21" ht="15" customHeight="1" x14ac:dyDescent="0.25">
      <c r="B24" s="218" t="s">
        <v>132</v>
      </c>
      <c r="C24" s="103"/>
      <c r="D24" s="94" t="s">
        <v>61</v>
      </c>
      <c r="E24" s="130">
        <f>'Table 5 الجدول'!E24/'Table 5 الجدول'!E24*100</f>
        <v>100</v>
      </c>
      <c r="F24" s="130">
        <f>'Table 5 الجدول'!F24/'Table 5 الجدول'!F24*100</f>
        <v>100</v>
      </c>
      <c r="G24" s="190">
        <f>'Table 5 الجدول'!G24/'Table 5 الجدول'!G24*100</f>
        <v>100</v>
      </c>
      <c r="H24" s="190">
        <f>'Table 5 الجدول'!H24/'Table 5 الجدول'!H24*100</f>
        <v>100</v>
      </c>
      <c r="I24" s="190">
        <f>'Table 5 الجدول'!I24/'Table 5 الجدول'!I24*100</f>
        <v>100</v>
      </c>
      <c r="J24" s="190">
        <f>'Table 5 الجدول'!J24/'Table 5 الجدول'!J24*100</f>
        <v>100</v>
      </c>
      <c r="K24" s="190">
        <f>'Table 5 الجدول'!K24/'Table 5 الجدول'!K24*100</f>
        <v>100</v>
      </c>
      <c r="L24" s="190">
        <f>'Table 5 الجدول'!L24/'Table 5 الجدول'!L24*100</f>
        <v>100</v>
      </c>
      <c r="M24" s="190">
        <f>'Table 5 الجدول'!M24/'Table 5 الجدول'!M24*100</f>
        <v>100</v>
      </c>
      <c r="N24" s="190">
        <f>'Table 5 الجدول'!N24/'Table 5 الجدول'!N24*100</f>
        <v>100</v>
      </c>
      <c r="O24" s="190">
        <f>'Table 5 الجدول'!O24/'Table 5 الجدول'!O24*100</f>
        <v>100</v>
      </c>
      <c r="P24" s="190">
        <f>'Table 5 الجدول'!P24/'Table 5 الجدول'!P24*100</f>
        <v>100</v>
      </c>
      <c r="Q24" s="190">
        <f>'Table 5 الجدول'!Q24/'Table 5 الجدول'!Q24*100</f>
        <v>100</v>
      </c>
      <c r="R24" s="190">
        <f>'Table 5 الجدول'!R24/'Table 5 الجدول'!R24*100</f>
        <v>100</v>
      </c>
      <c r="S24" s="190">
        <f>'Table 5 الجدول'!S24/'Table 5 الجدول'!S24*100</f>
        <v>100</v>
      </c>
      <c r="T24" s="101" t="s">
        <v>112</v>
      </c>
      <c r="U24" s="218" t="s">
        <v>133</v>
      </c>
    </row>
    <row r="25" spans="2:21" x14ac:dyDescent="0.25">
      <c r="B25" s="218"/>
      <c r="C25" s="103" t="s">
        <v>149</v>
      </c>
      <c r="D25" s="47" t="s">
        <v>80</v>
      </c>
      <c r="E25" s="82">
        <f>'Table 5 الجدول'!E25/'Table 5 الجدول'!E24*100</f>
        <v>1.3862971512143971</v>
      </c>
      <c r="F25" s="82">
        <f>'Table 5 الجدول'!F25/'Table 5 الجدول'!F24*100</f>
        <v>1.5501445707962167</v>
      </c>
      <c r="G25" s="129">
        <f>'Table 5 الجدول'!G25/'Table 5 الجدول'!G24*100</f>
        <v>2.229681579154565</v>
      </c>
      <c r="H25" s="129">
        <f>'Table 5 الجدول'!H25/'Table 5 الجدول'!H24*100</f>
        <v>4.34218353947431</v>
      </c>
      <c r="I25" s="129">
        <f>'Table 5 الجدول'!I25/'Table 5 الجدول'!I24*100</f>
        <v>2.3967293128657263</v>
      </c>
      <c r="J25" s="129">
        <f>'Table 5 الجدول'!J25/'Table 5 الجدول'!J24*100</f>
        <v>1.4869481343340762</v>
      </c>
      <c r="K25" s="129">
        <f>'Table 5 الجدول'!K25/'Table 5 الجدول'!K24*100</f>
        <v>1.9384855115747188</v>
      </c>
      <c r="L25" s="129">
        <f>'Table 5 الجدول'!L25/'Table 5 الجدول'!L24*100</f>
        <v>1.2981752459631406</v>
      </c>
      <c r="M25" s="129">
        <f>'Table 5 الجدول'!M25/'Table 5 الجدول'!M24*100</f>
        <v>1.3787447072200749</v>
      </c>
      <c r="N25" s="129">
        <f>'Table 5 الجدول'!N25/'Table 5 الجدول'!N24*100</f>
        <v>1.8764215371255781</v>
      </c>
      <c r="O25" s="129">
        <f>'Table 5 الجدول'!O25/'Table 5 الجدول'!O24*100</f>
        <v>1.5427668907684231</v>
      </c>
      <c r="P25" s="129">
        <f>'Table 5 الجدول'!P25/'Table 5 الجدول'!P24*100</f>
        <v>1.7753298086118061</v>
      </c>
      <c r="Q25" s="191">
        <f>'Table 5 الجدول'!Q25/'Table 5 الجدول'!Q24*100</f>
        <v>1.4649302773403916</v>
      </c>
      <c r="R25" s="191">
        <f>'Table 5 الجدول'!R25/'Table 5 الجدول'!R24*100</f>
        <v>1.5538738767262925</v>
      </c>
      <c r="S25" s="191">
        <f>'Table 5 الجدول'!S25/'Table 5 الجدول'!S24*100</f>
        <v>1.4920443658681612</v>
      </c>
      <c r="T25" s="48" t="s">
        <v>81</v>
      </c>
      <c r="U25" s="218"/>
    </row>
    <row r="26" spans="2:21" x14ac:dyDescent="0.25">
      <c r="B26" s="218"/>
      <c r="C26" s="103" t="s">
        <v>148</v>
      </c>
      <c r="D26" s="47" t="s">
        <v>78</v>
      </c>
      <c r="E26" s="82">
        <f>'Table 5 الجدول'!E26/'Table 5 الجدول'!E24*100</f>
        <v>2.4560467255782656</v>
      </c>
      <c r="F26" s="82">
        <f>'Table 5 الجدول'!F26/'Table 5 الجدول'!F24*100</f>
        <v>2.1426893638253479</v>
      </c>
      <c r="G26" s="129">
        <f>'Table 5 الجدول'!G26/'Table 5 الجدول'!G24*100</f>
        <v>3.276980235563296</v>
      </c>
      <c r="H26" s="129">
        <f>'Table 5 الجدول'!H26/'Table 5 الجدول'!H24*100</f>
        <v>1.6948001271536304</v>
      </c>
      <c r="I26" s="129">
        <f>'Table 5 الجدول'!I26/'Table 5 الجدول'!I24*100</f>
        <v>2.0686314214740729</v>
      </c>
      <c r="J26" s="129">
        <f>'Table 5 الجدول'!J26/'Table 5 الجدول'!J24*100</f>
        <v>2.9381054399035724</v>
      </c>
      <c r="K26" s="129">
        <f>'Table 5 الجدول'!K26/'Table 5 الجدول'!K24*100</f>
        <v>1.6126275080874335</v>
      </c>
      <c r="L26" s="129">
        <f>'Table 5 الجدول'!L26/'Table 5 الجدول'!L24*100</f>
        <v>1.8699308131609169</v>
      </c>
      <c r="M26" s="129">
        <f>'Table 5 الجدول'!M26/'Table 5 الجدول'!M24*100</f>
        <v>2.066487269494397</v>
      </c>
      <c r="N26" s="129">
        <f>'Table 5 الجدول'!N26/'Table 5 الجدول'!N24*100</f>
        <v>1.8338496516609264</v>
      </c>
      <c r="O26" s="129">
        <f>'Table 5 الجدول'!O26/'Table 5 الجدول'!O24*100</f>
        <v>1.9636130382189638</v>
      </c>
      <c r="P26" s="129">
        <f>'Table 5 الجدول'!P26/'Table 5 الجدول'!P24*100</f>
        <v>1.7505141977459355</v>
      </c>
      <c r="Q26" s="191">
        <f>'Table 5 الجدول'!Q26/'Table 5 الجدول'!Q24*100</f>
        <v>1.7894709323064837</v>
      </c>
      <c r="R26" s="191">
        <f>'Table 5 الجدول'!R26/'Table 5 الجدول'!R24*100</f>
        <v>2.3304649230906405</v>
      </c>
      <c r="S26" s="191">
        <f>'Table 5 الجدول'!S26/'Table 5 الجدول'!S24*100</f>
        <v>2.1219996533691119</v>
      </c>
      <c r="T26" s="48" t="s">
        <v>79</v>
      </c>
      <c r="U26" s="218"/>
    </row>
    <row r="27" spans="2:21" x14ac:dyDescent="0.25">
      <c r="B27" s="218"/>
      <c r="C27" s="103" t="s">
        <v>150</v>
      </c>
      <c r="D27" s="47" t="s">
        <v>82</v>
      </c>
      <c r="E27" s="82">
        <f>'Table 5 الجدول'!E27/'Table 5 الجدول'!E24*100</f>
        <v>80.775385017989507</v>
      </c>
      <c r="F27" s="82">
        <f>'Table 5 الجدول'!F27/'Table 5 الجدول'!F24*100</f>
        <v>88.385093768641255</v>
      </c>
      <c r="G27" s="129">
        <f>'Table 5 الجدول'!G27/'Table 5 الجدول'!G24*100</f>
        <v>94.090751501349672</v>
      </c>
      <c r="H27" s="129">
        <f>'Table 5 الجدول'!H27/'Table 5 الجدول'!H24*100</f>
        <v>93.754573014842748</v>
      </c>
      <c r="I27" s="129">
        <f>'Table 5 الجدول'!I27/'Table 5 الجدول'!I24*100</f>
        <v>95.068173676270746</v>
      </c>
      <c r="J27" s="129">
        <f>'Table 5 الجدول'!J27/'Table 5 الجدول'!J24*100</f>
        <v>95.35928771118067</v>
      </c>
      <c r="K27" s="129">
        <f>'Table 5 الجدول'!K27/'Table 5 الجدول'!K24*100</f>
        <v>96.340477988265562</v>
      </c>
      <c r="L27" s="129">
        <f>'Table 5 الجدول'!L27/'Table 5 الجدول'!L24*100</f>
        <v>96.233432841108424</v>
      </c>
      <c r="M27" s="129">
        <f>'Table 5 الجدول'!M27/'Table 5 الجدول'!M24*100</f>
        <v>96.390052624361346</v>
      </c>
      <c r="N27" s="129">
        <f>'Table 5 الجدول'!N27/'Table 5 الجدول'!N24*100</f>
        <v>96.160551695923104</v>
      </c>
      <c r="O27" s="129">
        <f>'Table 5 الجدول'!O27/'Table 5 الجدول'!O24*100</f>
        <v>96.100219107228639</v>
      </c>
      <c r="P27" s="129">
        <f>'Table 5 الجدول'!P27/'Table 5 الجدول'!P24*100</f>
        <v>96.153073454632391</v>
      </c>
      <c r="Q27" s="191">
        <f>'Table 5 الجدول'!Q27/'Table 5 الجدول'!Q24*100</f>
        <v>89.035152481028419</v>
      </c>
      <c r="R27" s="191">
        <f>'Table 5 الجدول'!R27/'Table 5 الجدول'!R24*100</f>
        <v>95.583934694680011</v>
      </c>
      <c r="S27" s="191">
        <f>'Table 5 الجدول'!S27/'Table 5 الجدول'!S24*100</f>
        <v>95.979030117472021</v>
      </c>
      <c r="T27" s="48" t="s">
        <v>83</v>
      </c>
      <c r="U27" s="218"/>
    </row>
    <row r="28" spans="2:21" x14ac:dyDescent="0.25">
      <c r="B28" s="218"/>
      <c r="C28" s="103" t="s">
        <v>147</v>
      </c>
      <c r="D28" s="47" t="s">
        <v>76</v>
      </c>
      <c r="E28" s="82">
        <f>'Table 5 الجدول'!E28/'Table 5 الجدول'!E24*100</f>
        <v>0.17393989848773597</v>
      </c>
      <c r="F28" s="82">
        <f>'Table 5 الجدول'!F28/'Table 5 الجدول'!F24*100</f>
        <v>0.13142830808027606</v>
      </c>
      <c r="G28" s="129">
        <f>'Table 5 الجدول'!G28/'Table 5 الجدول'!G24*100</f>
        <v>0.10407042069164778</v>
      </c>
      <c r="H28" s="129">
        <f>'Table 5 الجدول'!H28/'Table 5 الجدول'!H24*100</f>
        <v>0.11720036450516393</v>
      </c>
      <c r="I28" s="129">
        <f>'Table 5 الجدول'!I28/'Table 5 الجدول'!I24*100</f>
        <v>9.1022111629365229E-2</v>
      </c>
      <c r="J28" s="129">
        <f>'Table 5 الجدول'!J28/'Table 5 الجدول'!J24*100</f>
        <v>0.11983028403031815</v>
      </c>
      <c r="K28" s="129">
        <f>'Table 5 الجدول'!K28/'Table 5 الجدول'!K24*100</f>
        <v>6.3219170874546593E-2</v>
      </c>
      <c r="L28" s="129">
        <f>'Table 5 الجدول'!L28/'Table 5 الجدول'!L24*100</f>
        <v>0.10509347390325006</v>
      </c>
      <c r="M28" s="129">
        <f>'Table 5 الجدول'!M28/'Table 5 الجدول'!M24*100</f>
        <v>7.0436769693559415E-2</v>
      </c>
      <c r="N28" s="129">
        <f>'Table 5 الجدول'!N28/'Table 5 الجدول'!N24*100</f>
        <v>9.2928247626693314E-2</v>
      </c>
      <c r="O28" s="129">
        <f>'Table 5 الجدول'!O28/'Table 5 الجدول'!O24*100</f>
        <v>9.6172655040414515E-2</v>
      </c>
      <c r="P28" s="129">
        <f>'Table 5 الجدول'!P28/'Table 5 الجدول'!P24*100</f>
        <v>6.561201090822967E-2</v>
      </c>
      <c r="Q28" s="191">
        <f>'Table 5 الجدول'!Q28/'Table 5 الجدول'!Q24*100</f>
        <v>7.026641063012759E-2</v>
      </c>
      <c r="R28" s="191">
        <f>'Table 5 الجدول'!R28/'Table 5 الجدول'!R24*100</f>
        <v>6.76711493336455E-2</v>
      </c>
      <c r="S28" s="191">
        <f>'Table 5 الجدول'!S28/'Table 5 الجدول'!S24*100</f>
        <v>5.3403261687503457E-2</v>
      </c>
      <c r="T28" s="48" t="s">
        <v>77</v>
      </c>
      <c r="U28" s="218"/>
    </row>
    <row r="29" spans="2:21" x14ac:dyDescent="0.25">
      <c r="B29" s="218"/>
      <c r="C29" s="103"/>
      <c r="D29" s="47" t="s">
        <v>116</v>
      </c>
      <c r="E29" s="82">
        <f>'Table 5 الجدول'!E29/'Table 5 الجدول'!E24*100</f>
        <v>1.6801135095429083</v>
      </c>
      <c r="F29" s="82">
        <f>'Table 5 الجدول'!F29/'Table 5 الجدول'!F24*100</f>
        <v>0.17527321733458678</v>
      </c>
      <c r="G29" s="129">
        <f>'Table 5 الجدول'!G29/'Table 5 الجدول'!G24*100</f>
        <v>0.29851626324082159</v>
      </c>
      <c r="H29" s="129">
        <f>'Table 5 الجدول'!H29/'Table 5 الجدول'!H24*100</f>
        <v>9.1242954024135195E-2</v>
      </c>
      <c r="I29" s="129">
        <f>'Table 5 الجدول'!I29/'Table 5 الجدول'!I24*100</f>
        <v>0.37544347776009851</v>
      </c>
      <c r="J29" s="129">
        <f>'Table 5 الجدول'!J29/'Table 5 الجدول'!J24*100</f>
        <v>9.5828430551353205E-2</v>
      </c>
      <c r="K29" s="129">
        <f>'Table 5 الجدول'!K29/'Table 5 الجدول'!K24*100</f>
        <v>4.518982119773042E-2</v>
      </c>
      <c r="L29" s="129">
        <f>'Table 5 الجدول'!L29/'Table 5 الجدول'!L24*100</f>
        <v>0.49336762586426625</v>
      </c>
      <c r="M29" s="129">
        <f>'Table 5 الجدول'!M29/'Table 5 الجدول'!M24*100</f>
        <v>9.4278629230638733E-2</v>
      </c>
      <c r="N29" s="129">
        <f>'Table 5 الجدول'!N29/'Table 5 الجدول'!N24*100</f>
        <v>3.6248867663708551E-2</v>
      </c>
      <c r="O29" s="129">
        <f>'Table 5 الجدول'!O29/'Table 5 الجدول'!O24*100</f>
        <v>0.29722830874355133</v>
      </c>
      <c r="P29" s="129">
        <f>'Table 5 الجدول'!P29/'Table 5 الجدول'!P24*100</f>
        <v>0.25547052810164744</v>
      </c>
      <c r="Q29" s="191">
        <f>'Table 5 الجدول'!Q29/'Table 5 الجدول'!Q24*100</f>
        <v>7.6401798986945879</v>
      </c>
      <c r="R29" s="191">
        <f>'Table 5 الجدول'!R29/'Table 5 الجدول'!R24*100</f>
        <v>0.46405535616943328</v>
      </c>
      <c r="S29" s="191">
        <f>'Table 5 الجدول'!S29/'Table 5 الجدول'!S24*100</f>
        <v>0.35352260160320897</v>
      </c>
      <c r="T29" s="48" t="s">
        <v>117</v>
      </c>
      <c r="U29" s="218"/>
    </row>
    <row r="30" spans="2:21" x14ac:dyDescent="0.25">
      <c r="D30" s="34"/>
      <c r="E30" s="34"/>
      <c r="F30" s="34"/>
      <c r="G30" s="34"/>
      <c r="H30" s="34"/>
      <c r="I30" s="34"/>
      <c r="J30" s="34"/>
      <c r="K30" s="34"/>
      <c r="L30" s="34"/>
      <c r="M30" s="34"/>
      <c r="N30" s="34"/>
      <c r="O30" s="34"/>
      <c r="P30" s="34"/>
      <c r="Q30" s="34"/>
      <c r="R30" s="34"/>
      <c r="S30" s="34"/>
      <c r="T30" s="15"/>
    </row>
    <row r="31" spans="2:21" s="14" customFormat="1" ht="11.25" x14ac:dyDescent="0.2">
      <c r="B31" s="14" t="s">
        <v>39</v>
      </c>
      <c r="G31" s="98"/>
      <c r="H31" s="98"/>
      <c r="I31" s="98"/>
      <c r="J31" s="98"/>
      <c r="K31" s="98"/>
      <c r="L31" s="98"/>
      <c r="M31" s="98"/>
      <c r="N31" s="98"/>
      <c r="O31" s="98"/>
      <c r="P31" s="98"/>
      <c r="Q31" s="98"/>
      <c r="R31" s="98"/>
      <c r="S31" s="98"/>
      <c r="U31" s="15" t="s">
        <v>40</v>
      </c>
    </row>
    <row r="32" spans="2:21" s="14" customFormat="1" ht="11.25" x14ac:dyDescent="0.2">
      <c r="B32" s="14" t="s">
        <v>224</v>
      </c>
      <c r="G32" s="77"/>
      <c r="H32" s="77"/>
      <c r="I32" s="77"/>
      <c r="J32" s="165"/>
      <c r="K32" s="77"/>
      <c r="L32" s="77"/>
      <c r="M32" s="77"/>
      <c r="N32" s="77"/>
      <c r="O32" s="77"/>
      <c r="P32" s="77"/>
      <c r="Q32" s="77"/>
      <c r="R32" s="77"/>
      <c r="S32" s="77"/>
      <c r="T32" s="77"/>
      <c r="U32" s="15" t="s">
        <v>219</v>
      </c>
    </row>
    <row r="33" spans="2:22" s="14" customFormat="1" ht="15" customHeight="1" x14ac:dyDescent="0.2">
      <c r="B33" s="14" t="s">
        <v>225</v>
      </c>
      <c r="G33" s="77"/>
      <c r="H33" s="77"/>
      <c r="I33" s="77"/>
      <c r="K33" s="77"/>
      <c r="L33" s="77"/>
      <c r="M33" s="77"/>
      <c r="N33" s="77"/>
      <c r="O33" s="77"/>
      <c r="U33" s="15" t="s">
        <v>220</v>
      </c>
      <c r="V33" s="15"/>
    </row>
    <row r="35" spans="2:22" s="14" customFormat="1" x14ac:dyDescent="0.25">
      <c r="B35" s="170" t="s">
        <v>184</v>
      </c>
      <c r="E35" s="136"/>
      <c r="F35" s="136"/>
      <c r="G35" s="136"/>
      <c r="H35" s="136"/>
      <c r="I35" s="136"/>
      <c r="J35" s="136"/>
      <c r="K35" s="136"/>
      <c r="L35" s="136"/>
      <c r="M35" s="136"/>
      <c r="N35" s="136"/>
      <c r="O35" s="136"/>
      <c r="P35" s="136"/>
      <c r="Q35" s="136"/>
      <c r="R35" s="136"/>
      <c r="S35" s="136"/>
      <c r="U35" s="171" t="s">
        <v>186</v>
      </c>
    </row>
    <row r="36" spans="2:22" s="14" customFormat="1" x14ac:dyDescent="0.25">
      <c r="B36"/>
      <c r="E36" s="136"/>
      <c r="F36" s="136"/>
      <c r="G36" s="136"/>
      <c r="H36" s="136"/>
      <c r="I36" s="136"/>
      <c r="J36" s="136"/>
      <c r="K36" s="136"/>
      <c r="L36" s="136"/>
      <c r="M36" s="136"/>
      <c r="N36" s="136"/>
      <c r="O36" s="136"/>
      <c r="P36" s="136"/>
      <c r="Q36" s="136"/>
      <c r="R36" s="136"/>
      <c r="S36" s="136"/>
      <c r="U36"/>
    </row>
    <row r="37" spans="2:22" s="14" customFormat="1" x14ac:dyDescent="0.25">
      <c r="B37" s="170" t="s">
        <v>185</v>
      </c>
      <c r="E37" s="136"/>
      <c r="F37" s="136"/>
      <c r="G37" s="136"/>
      <c r="H37" s="136"/>
      <c r="I37" s="136"/>
      <c r="J37" s="136"/>
      <c r="K37" s="136"/>
      <c r="L37" s="136"/>
      <c r="M37" s="136"/>
      <c r="N37" s="136"/>
      <c r="O37" s="136"/>
      <c r="P37" s="136"/>
      <c r="Q37" s="136"/>
      <c r="R37" s="136"/>
      <c r="S37" s="136"/>
      <c r="U37" s="170" t="s">
        <v>187</v>
      </c>
    </row>
  </sheetData>
  <mergeCells count="17">
    <mergeCell ref="B2:F2"/>
    <mergeCell ref="B24:B29"/>
    <mergeCell ref="B6:B11"/>
    <mergeCell ref="B4:B5"/>
    <mergeCell ref="D4:D5"/>
    <mergeCell ref="B12:B16"/>
    <mergeCell ref="B18:B22"/>
    <mergeCell ref="C4:C5"/>
    <mergeCell ref="E4:E5"/>
    <mergeCell ref="F4:F5"/>
    <mergeCell ref="U12:U16"/>
    <mergeCell ref="U18:U22"/>
    <mergeCell ref="U24:U29"/>
    <mergeCell ref="T4:T5"/>
    <mergeCell ref="G4:Q4"/>
    <mergeCell ref="U4:U5"/>
    <mergeCell ref="U6:U11"/>
  </mergeCells>
  <hyperlinks>
    <hyperlink ref="B35" location="'Index الفهرس'!A1" display="Return to Main Page" xr:uid="{E09C1814-1D69-4615-833B-C1CCD4EA7951}"/>
    <hyperlink ref="B37" location="'Enquiries الاستفسارات '!A1" display="Contact us for media support and coordination." xr:uid="{0B4F4376-FA53-47C9-BDC0-AD5B525129A1}"/>
    <hyperlink ref="U35" location="'Index الفهرس'!A1" display="العودة إلى الصفحة الرئيسية " xr:uid="{BB8D3126-C171-43CF-9B26-5B499A5678E7}"/>
    <hyperlink ref="U37" location="'Enquiries الاستفسارات '!A1" display="للنشر الإعلامي يُرجى التواصل معنا للدعم والتنسيق." xr:uid="{F856A7D5-1060-47E7-B82B-9FE46F192E32}"/>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FAA8C-83EE-4378-833D-439F2B714A30}">
  <dimension ref="B1:AB64"/>
  <sheetViews>
    <sheetView zoomScale="130" zoomScaleNormal="130" workbookViewId="0">
      <selection activeCell="R13" sqref="R13"/>
    </sheetView>
  </sheetViews>
  <sheetFormatPr defaultRowHeight="15" x14ac:dyDescent="0.25"/>
  <cols>
    <col min="1" max="1" width="4.5703125" customWidth="1"/>
    <col min="2" max="2" width="13.5703125" customWidth="1"/>
    <col min="3" max="3" width="35.85546875" bestFit="1" customWidth="1"/>
    <col min="4" max="5" width="10" bestFit="1" customWidth="1"/>
    <col min="6" max="12" width="8.85546875" bestFit="1" customWidth="1"/>
    <col min="13" max="13" width="9.28515625" customWidth="1"/>
    <col min="14" max="17" width="8.85546875" bestFit="1" customWidth="1"/>
    <col min="18" max="18" width="11" customWidth="1"/>
    <col min="19" max="19" width="21.5703125" bestFit="1" customWidth="1"/>
    <col min="20" max="20" width="13.5703125" customWidth="1"/>
    <col min="22" max="22" width="12.5703125" bestFit="1" customWidth="1"/>
  </cols>
  <sheetData>
    <row r="1" spans="2:28" x14ac:dyDescent="0.25">
      <c r="B1" s="39"/>
    </row>
    <row r="2" spans="2:28" ht="15" customHeight="1" x14ac:dyDescent="0.25">
      <c r="B2" s="221" t="s">
        <v>229</v>
      </c>
      <c r="C2" s="221"/>
      <c r="D2" s="221"/>
      <c r="E2" s="221"/>
      <c r="F2" s="59"/>
      <c r="G2" s="59"/>
      <c r="H2" s="59"/>
      <c r="J2" s="154"/>
      <c r="K2" s="222" t="s">
        <v>228</v>
      </c>
      <c r="L2" s="222"/>
      <c r="M2" s="222"/>
      <c r="N2" s="222"/>
      <c r="O2" s="222"/>
      <c r="P2" s="222"/>
      <c r="Q2" s="222"/>
      <c r="R2" s="222"/>
      <c r="S2" s="222"/>
      <c r="T2" s="222"/>
      <c r="U2" s="62"/>
      <c r="V2" s="62"/>
      <c r="W2" s="62"/>
      <c r="X2" s="62"/>
      <c r="Y2" s="62"/>
      <c r="Z2" s="62"/>
      <c r="AA2" s="62"/>
      <c r="AB2" s="62"/>
    </row>
    <row r="3" spans="2:28" x14ac:dyDescent="0.25">
      <c r="B3" s="158" t="s">
        <v>37</v>
      </c>
      <c r="T3" s="157" t="s">
        <v>38</v>
      </c>
      <c r="AB3" s="14"/>
    </row>
    <row r="4" spans="2:28" ht="23.1" customHeight="1" x14ac:dyDescent="0.25">
      <c r="B4" s="203" t="s">
        <v>130</v>
      </c>
      <c r="C4" s="211" t="s">
        <v>17</v>
      </c>
      <c r="D4" s="205">
        <v>2022</v>
      </c>
      <c r="E4" s="205">
        <v>2023</v>
      </c>
      <c r="F4" s="206">
        <v>2024</v>
      </c>
      <c r="G4" s="207"/>
      <c r="H4" s="207"/>
      <c r="I4" s="207"/>
      <c r="J4" s="207"/>
      <c r="K4" s="207"/>
      <c r="L4" s="207"/>
      <c r="M4" s="207"/>
      <c r="N4" s="207"/>
      <c r="O4" s="207"/>
      <c r="P4" s="207"/>
      <c r="Q4" s="224"/>
      <c r="R4" s="188">
        <v>2025</v>
      </c>
      <c r="S4" s="204" t="s">
        <v>16</v>
      </c>
      <c r="T4" s="203" t="s">
        <v>138</v>
      </c>
    </row>
    <row r="5" spans="2:28" ht="26.1" customHeight="1" x14ac:dyDescent="0.25">
      <c r="B5" s="217"/>
      <c r="C5" s="211"/>
      <c r="D5" s="205"/>
      <c r="E5" s="205"/>
      <c r="F5" s="60" t="s">
        <v>98</v>
      </c>
      <c r="G5" s="60" t="s">
        <v>99</v>
      </c>
      <c r="H5" s="60" t="s">
        <v>96</v>
      </c>
      <c r="I5" s="60" t="s">
        <v>97</v>
      </c>
      <c r="J5" s="60" t="s">
        <v>100</v>
      </c>
      <c r="K5" s="60" t="s">
        <v>101</v>
      </c>
      <c r="L5" s="60" t="s">
        <v>102</v>
      </c>
      <c r="M5" s="60" t="s">
        <v>103</v>
      </c>
      <c r="N5" s="60" t="s">
        <v>104</v>
      </c>
      <c r="O5" s="60" t="s">
        <v>152</v>
      </c>
      <c r="P5" s="60" t="s">
        <v>106</v>
      </c>
      <c r="Q5" s="95" t="s">
        <v>107</v>
      </c>
      <c r="R5" s="60" t="s">
        <v>98</v>
      </c>
      <c r="S5" s="204"/>
      <c r="T5" s="217"/>
    </row>
    <row r="6" spans="2:28" x14ac:dyDescent="0.25">
      <c r="B6" s="219" t="s">
        <v>131</v>
      </c>
      <c r="C6" s="45" t="s">
        <v>199</v>
      </c>
      <c r="D6" s="72">
        <v>1126.894931</v>
      </c>
      <c r="E6" s="72">
        <v>1007.746027</v>
      </c>
      <c r="F6" s="73">
        <v>100.555122</v>
      </c>
      <c r="G6" s="73">
        <v>110.04141</v>
      </c>
      <c r="H6" s="73">
        <v>148.644823</v>
      </c>
      <c r="I6" s="73">
        <v>62.937258</v>
      </c>
      <c r="J6" s="73">
        <v>150.92139499999999</v>
      </c>
      <c r="K6" s="73">
        <v>123.807705</v>
      </c>
      <c r="L6" s="73">
        <v>134.87762799999999</v>
      </c>
      <c r="M6" s="73">
        <v>116.425167</v>
      </c>
      <c r="N6" s="73">
        <v>92.808223999999996</v>
      </c>
      <c r="O6" s="73">
        <v>197.19911500000001</v>
      </c>
      <c r="P6" s="73">
        <v>151.91707700000001</v>
      </c>
      <c r="Q6" s="73">
        <v>121.17196300000001</v>
      </c>
      <c r="R6" s="73">
        <v>107.638368</v>
      </c>
      <c r="S6" s="46" t="s">
        <v>200</v>
      </c>
      <c r="T6" s="219" t="s">
        <v>137</v>
      </c>
    </row>
    <row r="7" spans="2:28" x14ac:dyDescent="0.25">
      <c r="B7" s="219"/>
      <c r="C7" s="45" t="s">
        <v>201</v>
      </c>
      <c r="D7" s="72">
        <v>17.500536</v>
      </c>
      <c r="E7" s="72">
        <v>28.471935999999999</v>
      </c>
      <c r="F7" s="73">
        <v>1.022319</v>
      </c>
      <c r="G7" s="73">
        <v>3.4159480000000002</v>
      </c>
      <c r="H7" s="73">
        <v>0.122653</v>
      </c>
      <c r="I7" s="73">
        <v>0.70064899999999997</v>
      </c>
      <c r="J7" s="73">
        <v>1.181195</v>
      </c>
      <c r="K7" s="73">
        <v>8.3851999999999996E-2</v>
      </c>
      <c r="L7" s="73">
        <v>1.319377</v>
      </c>
      <c r="M7" s="73">
        <v>4.0406490000000002</v>
      </c>
      <c r="N7" s="73">
        <v>0.52487700000000004</v>
      </c>
      <c r="O7" s="73">
        <v>2.3105479999999998</v>
      </c>
      <c r="P7" s="73">
        <v>0.15767700000000001</v>
      </c>
      <c r="Q7" s="73">
        <v>2.5859399999999999</v>
      </c>
      <c r="R7" s="73">
        <v>1.399211</v>
      </c>
      <c r="S7" s="46" t="s">
        <v>202</v>
      </c>
      <c r="T7" s="219"/>
    </row>
    <row r="8" spans="2:28" x14ac:dyDescent="0.25">
      <c r="B8" s="219"/>
      <c r="C8" s="45" t="s">
        <v>203</v>
      </c>
      <c r="D8" s="72">
        <v>826.56298700000002</v>
      </c>
      <c r="E8" s="72">
        <v>947.682188</v>
      </c>
      <c r="F8" s="73">
        <v>83.014380000000003</v>
      </c>
      <c r="G8" s="73">
        <v>95.429338000000001</v>
      </c>
      <c r="H8" s="73">
        <v>120.911772</v>
      </c>
      <c r="I8" s="73">
        <v>63.12838</v>
      </c>
      <c r="J8" s="73">
        <v>125.286011</v>
      </c>
      <c r="K8" s="73">
        <v>117.365448</v>
      </c>
      <c r="L8" s="73">
        <v>94.748853999999994</v>
      </c>
      <c r="M8" s="73">
        <v>111.942151</v>
      </c>
      <c r="N8" s="73">
        <v>90.575793000000004</v>
      </c>
      <c r="O8" s="73">
        <v>96.078793000000005</v>
      </c>
      <c r="P8" s="73">
        <v>53.704678999999999</v>
      </c>
      <c r="Q8" s="73">
        <v>130.498177</v>
      </c>
      <c r="R8" s="73">
        <v>117.131992</v>
      </c>
      <c r="S8" s="46" t="s">
        <v>204</v>
      </c>
      <c r="T8" s="219"/>
    </row>
    <row r="9" spans="2:28" x14ac:dyDescent="0.25">
      <c r="B9" s="219"/>
      <c r="C9" s="45" t="s">
        <v>205</v>
      </c>
      <c r="D9" s="72">
        <v>2191.002739</v>
      </c>
      <c r="E9" s="72">
        <v>2390.1508819999999</v>
      </c>
      <c r="F9" s="73">
        <v>257.79305099999999</v>
      </c>
      <c r="G9" s="73">
        <v>167.88192799999999</v>
      </c>
      <c r="H9" s="73">
        <v>162.226675</v>
      </c>
      <c r="I9" s="73">
        <v>116.230677</v>
      </c>
      <c r="J9" s="73">
        <v>180.822238</v>
      </c>
      <c r="K9" s="73">
        <v>177.15889999999999</v>
      </c>
      <c r="L9" s="73">
        <v>212.61865</v>
      </c>
      <c r="M9" s="73">
        <v>211.81851499999999</v>
      </c>
      <c r="N9" s="73">
        <v>434.18048900000002</v>
      </c>
      <c r="O9" s="73">
        <v>312.625989</v>
      </c>
      <c r="P9" s="73">
        <v>514.11214099999995</v>
      </c>
      <c r="Q9" s="73">
        <v>367.73767299999997</v>
      </c>
      <c r="R9" s="73">
        <v>393.61807800000003</v>
      </c>
      <c r="S9" s="46" t="s">
        <v>206</v>
      </c>
      <c r="T9" s="219"/>
    </row>
    <row r="10" spans="2:28" x14ac:dyDescent="0.25">
      <c r="B10" s="219"/>
      <c r="C10" s="45" t="s">
        <v>207</v>
      </c>
      <c r="D10" s="72">
        <v>84722.166785999987</v>
      </c>
      <c r="E10" s="72">
        <v>78674.489749999993</v>
      </c>
      <c r="F10" s="73">
        <v>4298.9973170000003</v>
      </c>
      <c r="G10" s="73">
        <v>5459.7642230000001</v>
      </c>
      <c r="H10" s="73">
        <v>6293.1908460000004</v>
      </c>
      <c r="I10" s="73">
        <v>5258.8933939999997</v>
      </c>
      <c r="J10" s="73">
        <v>11655.081758</v>
      </c>
      <c r="K10" s="73">
        <v>7357.5375780000004</v>
      </c>
      <c r="L10" s="73">
        <v>7432.1944999999996</v>
      </c>
      <c r="M10" s="73">
        <v>8902.0099969999992</v>
      </c>
      <c r="N10" s="73">
        <v>8249.9335080000001</v>
      </c>
      <c r="O10" s="73">
        <v>8518.4730959999997</v>
      </c>
      <c r="P10" s="73">
        <v>6728.5158220000003</v>
      </c>
      <c r="Q10" s="73">
        <v>10229.8249</v>
      </c>
      <c r="R10" s="73">
        <v>11267.14759</v>
      </c>
      <c r="S10" s="46" t="s">
        <v>208</v>
      </c>
      <c r="T10" s="219"/>
    </row>
    <row r="11" spans="2:28" x14ac:dyDescent="0.25">
      <c r="B11" s="219"/>
      <c r="C11" s="45" t="s">
        <v>209</v>
      </c>
      <c r="D11" s="72">
        <v>11890.151221999999</v>
      </c>
      <c r="E11" s="72">
        <v>11994.518734000001</v>
      </c>
      <c r="F11" s="73">
        <v>1073.3449189999999</v>
      </c>
      <c r="G11" s="73">
        <v>1194.1057989999999</v>
      </c>
      <c r="H11" s="73">
        <v>1281.8013189999999</v>
      </c>
      <c r="I11" s="73">
        <v>774.21324500000003</v>
      </c>
      <c r="J11" s="73">
        <v>1211.86493</v>
      </c>
      <c r="K11" s="73">
        <v>1001.294684</v>
      </c>
      <c r="L11" s="73">
        <v>1325.590146</v>
      </c>
      <c r="M11" s="73">
        <v>1097.857863</v>
      </c>
      <c r="N11" s="73">
        <v>1373.3125070000001</v>
      </c>
      <c r="O11" s="73">
        <v>1247.644493</v>
      </c>
      <c r="P11" s="73">
        <v>1481.902656</v>
      </c>
      <c r="Q11" s="73">
        <v>1230.4873219999999</v>
      </c>
      <c r="R11" s="73">
        <v>1321.0155520000001</v>
      </c>
      <c r="S11" s="46" t="s">
        <v>210</v>
      </c>
      <c r="T11" s="219"/>
    </row>
    <row r="12" spans="2:28" x14ac:dyDescent="0.25">
      <c r="B12" s="218" t="s">
        <v>28</v>
      </c>
      <c r="C12" s="179" t="s">
        <v>199</v>
      </c>
      <c r="D12" s="75">
        <v>1529.7401829999999</v>
      </c>
      <c r="E12" s="75">
        <v>3688.9003459999999</v>
      </c>
      <c r="F12" s="76">
        <v>320.83794799999998</v>
      </c>
      <c r="G12" s="76">
        <v>254.29379499999999</v>
      </c>
      <c r="H12" s="76">
        <v>282.60377</v>
      </c>
      <c r="I12" s="76">
        <v>152.41745399999999</v>
      </c>
      <c r="J12" s="76">
        <v>216.71012300000001</v>
      </c>
      <c r="K12" s="76">
        <v>190.62784099999999</v>
      </c>
      <c r="L12" s="76">
        <v>201.01031800000001</v>
      </c>
      <c r="M12" s="76">
        <v>203.46754300000001</v>
      </c>
      <c r="N12" s="76">
        <v>239.02259100000001</v>
      </c>
      <c r="O12" s="76">
        <v>288.744529</v>
      </c>
      <c r="P12" s="76">
        <v>436.66678000000002</v>
      </c>
      <c r="Q12" s="76">
        <v>266.96889599999997</v>
      </c>
      <c r="R12" s="76">
        <v>356.01415900000001</v>
      </c>
      <c r="S12" s="76" t="s">
        <v>200</v>
      </c>
      <c r="T12" s="218" t="s">
        <v>135</v>
      </c>
    </row>
    <row r="13" spans="2:28" ht="15" customHeight="1" x14ac:dyDescent="0.25">
      <c r="B13" s="218"/>
      <c r="C13" s="179" t="s">
        <v>201</v>
      </c>
      <c r="D13" s="75">
        <v>4150.6778059999997</v>
      </c>
      <c r="E13" s="75">
        <v>3448.038798</v>
      </c>
      <c r="F13" s="76">
        <v>236.894203</v>
      </c>
      <c r="G13" s="76">
        <v>291.68096700000001</v>
      </c>
      <c r="H13" s="76">
        <v>284.85871400000002</v>
      </c>
      <c r="I13" s="76">
        <v>131.316742</v>
      </c>
      <c r="J13" s="76">
        <v>299.45487000000003</v>
      </c>
      <c r="K13" s="76">
        <v>231.64673400000001</v>
      </c>
      <c r="L13" s="76">
        <v>249.857527</v>
      </c>
      <c r="M13" s="76">
        <v>317.76803899999999</v>
      </c>
      <c r="N13" s="76">
        <v>313.41899100000001</v>
      </c>
      <c r="O13" s="76">
        <v>315.17890899999998</v>
      </c>
      <c r="P13" s="76">
        <v>308.01279399999999</v>
      </c>
      <c r="Q13" s="76">
        <v>326.399922</v>
      </c>
      <c r="R13" s="76">
        <v>266.93832600000002</v>
      </c>
      <c r="S13" s="76" t="s">
        <v>202</v>
      </c>
      <c r="T13" s="218"/>
    </row>
    <row r="14" spans="2:28" x14ac:dyDescent="0.25">
      <c r="B14" s="218"/>
      <c r="C14" s="179" t="s">
        <v>203</v>
      </c>
      <c r="D14" s="75">
        <v>7115.495911</v>
      </c>
      <c r="E14" s="75">
        <v>6165.7569039999998</v>
      </c>
      <c r="F14" s="76">
        <v>489.96322700000002</v>
      </c>
      <c r="G14" s="76">
        <v>432.02244400000001</v>
      </c>
      <c r="H14" s="76">
        <v>446.10160100000002</v>
      </c>
      <c r="I14" s="76">
        <v>236.491692</v>
      </c>
      <c r="J14" s="76">
        <v>607.43740700000001</v>
      </c>
      <c r="K14" s="76">
        <v>481.78940399999999</v>
      </c>
      <c r="L14" s="76">
        <v>473.07929000000001</v>
      </c>
      <c r="M14" s="76">
        <v>529.87614099999996</v>
      </c>
      <c r="N14" s="76">
        <v>769.84535000000005</v>
      </c>
      <c r="O14" s="76">
        <v>544.31337099999996</v>
      </c>
      <c r="P14" s="76">
        <v>629.15778399999999</v>
      </c>
      <c r="Q14" s="76">
        <v>574.083527</v>
      </c>
      <c r="R14" s="76">
        <v>532.323983</v>
      </c>
      <c r="S14" s="76" t="s">
        <v>204</v>
      </c>
      <c r="T14" s="218"/>
    </row>
    <row r="15" spans="2:28" x14ac:dyDescent="0.25">
      <c r="B15" s="218"/>
      <c r="C15" s="179" t="s">
        <v>205</v>
      </c>
      <c r="D15" s="75">
        <v>10106.181362999998</v>
      </c>
      <c r="E15" s="75">
        <v>9326.0892570000015</v>
      </c>
      <c r="F15" s="76">
        <v>715.14619500000003</v>
      </c>
      <c r="G15" s="76">
        <v>1094.531896</v>
      </c>
      <c r="H15" s="76">
        <v>728.920434</v>
      </c>
      <c r="I15" s="76">
        <v>403.97969699999999</v>
      </c>
      <c r="J15" s="76">
        <v>805.15543300000002</v>
      </c>
      <c r="K15" s="76">
        <v>593.42943500000001</v>
      </c>
      <c r="L15" s="76">
        <v>708.87079500000004</v>
      </c>
      <c r="M15" s="76">
        <v>730.53969700000005</v>
      </c>
      <c r="N15" s="76">
        <v>804.56219099999998</v>
      </c>
      <c r="O15" s="76">
        <v>1245.2354069999999</v>
      </c>
      <c r="P15" s="76">
        <v>690.80753600000003</v>
      </c>
      <c r="Q15" s="76">
        <v>854.08668799999998</v>
      </c>
      <c r="R15" s="76">
        <v>633.01591499999995</v>
      </c>
      <c r="S15" s="76" t="s">
        <v>206</v>
      </c>
      <c r="T15" s="218"/>
    </row>
    <row r="16" spans="2:28" x14ac:dyDescent="0.25">
      <c r="B16" s="218"/>
      <c r="C16" s="179" t="s">
        <v>207</v>
      </c>
      <c r="D16" s="75">
        <v>14389.943346000002</v>
      </c>
      <c r="E16" s="75">
        <v>15350.219786999998</v>
      </c>
      <c r="F16" s="76">
        <v>1582.68497</v>
      </c>
      <c r="G16" s="76">
        <v>1466.232518</v>
      </c>
      <c r="H16" s="76">
        <v>1496.1444019999999</v>
      </c>
      <c r="I16" s="76">
        <v>1155.567742</v>
      </c>
      <c r="J16" s="76">
        <v>1845.808716</v>
      </c>
      <c r="K16" s="76">
        <v>1253.475148</v>
      </c>
      <c r="L16" s="76">
        <v>1333.112881</v>
      </c>
      <c r="M16" s="76">
        <v>1469.8903600000001</v>
      </c>
      <c r="N16" s="76">
        <v>1535.7797169999999</v>
      </c>
      <c r="O16" s="76">
        <v>1595.9453739999999</v>
      </c>
      <c r="P16" s="76">
        <v>1630.942757</v>
      </c>
      <c r="Q16" s="76">
        <v>1596.381241</v>
      </c>
      <c r="R16" s="76">
        <v>1703.2207129999999</v>
      </c>
      <c r="S16" s="76" t="s">
        <v>208</v>
      </c>
      <c r="T16" s="218"/>
    </row>
    <row r="17" spans="2:20" x14ac:dyDescent="0.25">
      <c r="B17" s="218"/>
      <c r="C17" s="179" t="s">
        <v>209</v>
      </c>
      <c r="D17" s="75">
        <v>22780.706748000001</v>
      </c>
      <c r="E17" s="75">
        <v>27717.687190000001</v>
      </c>
      <c r="F17" s="76">
        <v>2548.3840839999998</v>
      </c>
      <c r="G17" s="76">
        <v>2254.9000310000001</v>
      </c>
      <c r="H17" s="76">
        <v>2427.3252120000002</v>
      </c>
      <c r="I17" s="76">
        <v>1672.5090749999999</v>
      </c>
      <c r="J17" s="76">
        <v>2613.1166330000001</v>
      </c>
      <c r="K17" s="76">
        <v>1985.3451379999999</v>
      </c>
      <c r="L17" s="76">
        <v>2154.9606509999999</v>
      </c>
      <c r="M17" s="76">
        <v>2363.2192500000001</v>
      </c>
      <c r="N17" s="76">
        <v>2503.5326070000001</v>
      </c>
      <c r="O17" s="76">
        <v>2717.494803</v>
      </c>
      <c r="P17" s="76">
        <v>4914.1127660000002</v>
      </c>
      <c r="Q17" s="76">
        <v>2600.7309260000002</v>
      </c>
      <c r="R17" s="76">
        <v>2602.5826470000002</v>
      </c>
      <c r="S17" s="76" t="s">
        <v>210</v>
      </c>
      <c r="T17" s="218"/>
    </row>
    <row r="18" spans="2:20" x14ac:dyDescent="0.25">
      <c r="B18" s="219" t="s">
        <v>26</v>
      </c>
      <c r="C18" s="45" t="s">
        <v>199</v>
      </c>
      <c r="D18" s="72">
        <v>689.16305499999999</v>
      </c>
      <c r="E18" s="72">
        <v>810.35795599999994</v>
      </c>
      <c r="F18" s="73">
        <v>68.097594999999998</v>
      </c>
      <c r="G18" s="73">
        <v>64.320932999999997</v>
      </c>
      <c r="H18" s="73">
        <v>76.937141999999994</v>
      </c>
      <c r="I18" s="73">
        <v>75.761538999999999</v>
      </c>
      <c r="J18" s="73">
        <v>73.953406999999999</v>
      </c>
      <c r="K18" s="73">
        <v>69.305712999999997</v>
      </c>
      <c r="L18" s="73">
        <v>73.590674000000007</v>
      </c>
      <c r="M18" s="73">
        <v>64.007186000000004</v>
      </c>
      <c r="N18" s="73">
        <v>86.658693999999997</v>
      </c>
      <c r="O18" s="73">
        <v>75.061074000000005</v>
      </c>
      <c r="P18" s="73">
        <v>79.171283000000003</v>
      </c>
      <c r="Q18" s="73">
        <v>57.282665000000001</v>
      </c>
      <c r="R18" s="73">
        <v>58.265700000000002</v>
      </c>
      <c r="S18" s="46" t="s">
        <v>200</v>
      </c>
      <c r="T18" s="219" t="s">
        <v>134</v>
      </c>
    </row>
    <row r="19" spans="2:20" x14ac:dyDescent="0.25">
      <c r="B19" s="219"/>
      <c r="C19" s="45" t="s">
        <v>201</v>
      </c>
      <c r="D19" s="72">
        <v>2688.5116200000002</v>
      </c>
      <c r="E19" s="72">
        <v>3361.9133080000001</v>
      </c>
      <c r="F19" s="73">
        <v>430.21871499999997</v>
      </c>
      <c r="G19" s="73">
        <v>261.69479999999999</v>
      </c>
      <c r="H19" s="73">
        <v>219.581603</v>
      </c>
      <c r="I19" s="73">
        <v>203.26307299999999</v>
      </c>
      <c r="J19" s="73">
        <v>241.707831</v>
      </c>
      <c r="K19" s="73">
        <v>188.51610099999999</v>
      </c>
      <c r="L19" s="73">
        <v>197.365758</v>
      </c>
      <c r="M19" s="73">
        <v>200.360871</v>
      </c>
      <c r="N19" s="73">
        <v>225.01858300000001</v>
      </c>
      <c r="O19" s="73">
        <v>227.47319100000001</v>
      </c>
      <c r="P19" s="73">
        <v>290.02331900000001</v>
      </c>
      <c r="Q19" s="73">
        <v>238.74924300000001</v>
      </c>
      <c r="R19" s="73">
        <v>192.89130599999999</v>
      </c>
      <c r="S19" s="46" t="s">
        <v>202</v>
      </c>
      <c r="T19" s="219"/>
    </row>
    <row r="20" spans="2:20" x14ac:dyDescent="0.25">
      <c r="B20" s="219"/>
      <c r="C20" s="45" t="s">
        <v>203</v>
      </c>
      <c r="D20" s="72">
        <v>19906.962868999999</v>
      </c>
      <c r="E20" s="72">
        <v>18623.884096000002</v>
      </c>
      <c r="F20" s="73">
        <v>1498.560393</v>
      </c>
      <c r="G20" s="73">
        <v>1102.4727029999999</v>
      </c>
      <c r="H20" s="73">
        <v>1350.3359009999999</v>
      </c>
      <c r="I20" s="73">
        <v>1269.5418540000001</v>
      </c>
      <c r="J20" s="73">
        <v>1311.029503</v>
      </c>
      <c r="K20" s="73">
        <v>1428.125953</v>
      </c>
      <c r="L20" s="73">
        <v>1269.3474679999999</v>
      </c>
      <c r="M20" s="73">
        <v>1321.33917</v>
      </c>
      <c r="N20" s="73">
        <v>1491.9030729999999</v>
      </c>
      <c r="O20" s="73">
        <v>1431.2268859999999</v>
      </c>
      <c r="P20" s="73">
        <v>1403.3508790000001</v>
      </c>
      <c r="Q20" s="73">
        <v>1669.0306230000001</v>
      </c>
      <c r="R20" s="73">
        <v>1314.1685910000001</v>
      </c>
      <c r="S20" s="46" t="s">
        <v>204</v>
      </c>
      <c r="T20" s="219"/>
    </row>
    <row r="21" spans="2:20" x14ac:dyDescent="0.25">
      <c r="B21" s="219"/>
      <c r="C21" s="45" t="s">
        <v>205</v>
      </c>
      <c r="D21" s="72">
        <v>13468.328511000002</v>
      </c>
      <c r="E21" s="72">
        <v>19432.041415</v>
      </c>
      <c r="F21" s="73">
        <v>1473.297264</v>
      </c>
      <c r="G21" s="73">
        <v>1764.979233</v>
      </c>
      <c r="H21" s="73">
        <v>1494.2874770000001</v>
      </c>
      <c r="I21" s="73">
        <v>1269.0300589999999</v>
      </c>
      <c r="J21" s="73">
        <v>2278.1772799999999</v>
      </c>
      <c r="K21" s="73">
        <v>1818.38453</v>
      </c>
      <c r="L21" s="73">
        <v>1908.4002620000001</v>
      </c>
      <c r="M21" s="73">
        <v>1536.877872</v>
      </c>
      <c r="N21" s="73">
        <v>1571.988897</v>
      </c>
      <c r="O21" s="73">
        <v>1668.675663</v>
      </c>
      <c r="P21" s="73">
        <v>1577.6397910000001</v>
      </c>
      <c r="Q21" s="73">
        <v>2028.115967</v>
      </c>
      <c r="R21" s="73">
        <v>1403.904031</v>
      </c>
      <c r="S21" s="46" t="s">
        <v>206</v>
      </c>
      <c r="T21" s="219"/>
    </row>
    <row r="22" spans="2:20" x14ac:dyDescent="0.25">
      <c r="B22" s="219"/>
      <c r="C22" s="45" t="s">
        <v>207</v>
      </c>
      <c r="D22" s="72">
        <v>69119.854906000008</v>
      </c>
      <c r="E22" s="72">
        <v>79084.028911000001</v>
      </c>
      <c r="F22" s="73">
        <v>6407.9616400000004</v>
      </c>
      <c r="G22" s="73">
        <v>5194.1252340000001</v>
      </c>
      <c r="H22" s="73">
        <v>9461.7068440000003</v>
      </c>
      <c r="I22" s="73">
        <v>5272.16086</v>
      </c>
      <c r="J22" s="73">
        <v>7012.5504659999997</v>
      </c>
      <c r="K22" s="73">
        <v>6765.6674059999996</v>
      </c>
      <c r="L22" s="73">
        <v>7357.7064190000001</v>
      </c>
      <c r="M22" s="73">
        <v>7723.1290300000001</v>
      </c>
      <c r="N22" s="73">
        <v>6617.9613600000002</v>
      </c>
      <c r="O22" s="73">
        <v>6887.4912649999997</v>
      </c>
      <c r="P22" s="73">
        <v>6050.6691030000002</v>
      </c>
      <c r="Q22" s="73">
        <v>7613.059064</v>
      </c>
      <c r="R22" s="73">
        <v>7460.5414520000004</v>
      </c>
      <c r="S22" s="46" t="s">
        <v>208</v>
      </c>
      <c r="T22" s="219"/>
    </row>
    <row r="23" spans="2:20" x14ac:dyDescent="0.25">
      <c r="B23" s="219"/>
      <c r="C23" s="45" t="s">
        <v>209</v>
      </c>
      <c r="D23" s="72">
        <v>31766.449002000005</v>
      </c>
      <c r="E23" s="72">
        <v>37933.512845999998</v>
      </c>
      <c r="F23" s="73">
        <v>3323.4876960000001</v>
      </c>
      <c r="G23" s="73">
        <v>3353.0183809999999</v>
      </c>
      <c r="H23" s="73">
        <v>4130.7720939999999</v>
      </c>
      <c r="I23" s="73">
        <v>2797.0320670000001</v>
      </c>
      <c r="J23" s="73">
        <v>3877.8369910000001</v>
      </c>
      <c r="K23" s="73">
        <v>2743.2203989999998</v>
      </c>
      <c r="L23" s="73">
        <v>2902.304388</v>
      </c>
      <c r="M23" s="73">
        <v>2488.9066400000002</v>
      </c>
      <c r="N23" s="73">
        <v>2853.1442379999999</v>
      </c>
      <c r="O23" s="73">
        <v>2844.3902720000001</v>
      </c>
      <c r="P23" s="73">
        <v>2814.1075810000002</v>
      </c>
      <c r="Q23" s="73">
        <v>3278.4730880000002</v>
      </c>
      <c r="R23" s="73">
        <v>3248.8497750000001</v>
      </c>
      <c r="S23" s="46" t="s">
        <v>210</v>
      </c>
      <c r="T23" s="219"/>
    </row>
    <row r="24" spans="2:20" x14ac:dyDescent="0.25">
      <c r="B24" s="218" t="s">
        <v>132</v>
      </c>
      <c r="C24" s="179" t="s">
        <v>199</v>
      </c>
      <c r="D24" s="75">
        <f>D6+D12+D18</f>
        <v>3345.7981689999997</v>
      </c>
      <c r="E24" s="75">
        <f>E6+E12+E18</f>
        <v>5507.0043289999994</v>
      </c>
      <c r="F24" s="76">
        <f>F6+F12+F18</f>
        <v>489.49066499999998</v>
      </c>
      <c r="G24" s="76">
        <f t="shared" ref="G24:Q24" si="0">G6+G12+G18</f>
        <v>428.65613799999994</v>
      </c>
      <c r="H24" s="76">
        <f t="shared" si="0"/>
        <v>508.18573500000002</v>
      </c>
      <c r="I24" s="76">
        <f t="shared" si="0"/>
        <v>291.11625100000003</v>
      </c>
      <c r="J24" s="76">
        <f t="shared" si="0"/>
        <v>441.584925</v>
      </c>
      <c r="K24" s="76">
        <f t="shared" si="0"/>
        <v>383.74125900000001</v>
      </c>
      <c r="L24" s="76">
        <f t="shared" si="0"/>
        <v>409.47861999999998</v>
      </c>
      <c r="M24" s="76">
        <f t="shared" si="0"/>
        <v>383.89989600000001</v>
      </c>
      <c r="N24" s="76">
        <f t="shared" si="0"/>
        <v>418.489509</v>
      </c>
      <c r="O24" s="76">
        <f t="shared" si="0"/>
        <v>561.00471800000003</v>
      </c>
      <c r="P24" s="76">
        <f t="shared" si="0"/>
        <v>667.7551400000001</v>
      </c>
      <c r="Q24" s="76">
        <f t="shared" si="0"/>
        <v>445.42352399999999</v>
      </c>
      <c r="R24" s="76">
        <f>+R18+R12+R6</f>
        <v>521.918227</v>
      </c>
      <c r="S24" s="76" t="s">
        <v>200</v>
      </c>
      <c r="T24" s="218" t="s">
        <v>133</v>
      </c>
    </row>
    <row r="25" spans="2:20" x14ac:dyDescent="0.25">
      <c r="B25" s="218"/>
      <c r="C25" s="179" t="s">
        <v>201</v>
      </c>
      <c r="D25" s="75">
        <f t="shared" ref="D25:Q29" si="1">D7+D13+D19</f>
        <v>6856.6899619999995</v>
      </c>
      <c r="E25" s="75">
        <f t="shared" si="1"/>
        <v>6838.4240420000006</v>
      </c>
      <c r="F25" s="76">
        <f>F7+F13+F19</f>
        <v>668.13523699999996</v>
      </c>
      <c r="G25" s="76">
        <f t="shared" si="1"/>
        <v>556.79171500000007</v>
      </c>
      <c r="H25" s="76">
        <f t="shared" si="1"/>
        <v>504.56297000000006</v>
      </c>
      <c r="I25" s="76">
        <f t="shared" si="1"/>
        <v>335.28046399999999</v>
      </c>
      <c r="J25" s="76">
        <f t="shared" si="1"/>
        <v>542.34389600000009</v>
      </c>
      <c r="K25" s="76">
        <f t="shared" si="1"/>
        <v>420.24668700000001</v>
      </c>
      <c r="L25" s="76">
        <f t="shared" si="1"/>
        <v>448.54266200000001</v>
      </c>
      <c r="M25" s="76">
        <f t="shared" si="1"/>
        <v>522.16955899999994</v>
      </c>
      <c r="N25" s="76">
        <f t="shared" si="1"/>
        <v>538.96245099999999</v>
      </c>
      <c r="O25" s="76">
        <f t="shared" si="1"/>
        <v>544.96264799999994</v>
      </c>
      <c r="P25" s="76">
        <f t="shared" si="1"/>
        <v>598.19379000000004</v>
      </c>
      <c r="Q25" s="76">
        <f t="shared" si="1"/>
        <v>567.73510499999998</v>
      </c>
      <c r="R25" s="76">
        <f>+R19+R13+R7</f>
        <v>461.22884299999998</v>
      </c>
      <c r="S25" s="76" t="s">
        <v>202</v>
      </c>
      <c r="T25" s="218"/>
    </row>
    <row r="26" spans="2:20" x14ac:dyDescent="0.25">
      <c r="B26" s="218"/>
      <c r="C26" s="179" t="s">
        <v>203</v>
      </c>
      <c r="D26" s="75">
        <f t="shared" si="1"/>
        <v>27849.021766999998</v>
      </c>
      <c r="E26" s="75">
        <f t="shared" si="1"/>
        <v>25737.323188000002</v>
      </c>
      <c r="F26" s="76">
        <f t="shared" si="1"/>
        <v>2071.538</v>
      </c>
      <c r="G26" s="76">
        <f t="shared" si="1"/>
        <v>1629.924485</v>
      </c>
      <c r="H26" s="76">
        <f t="shared" si="1"/>
        <v>1917.3492739999999</v>
      </c>
      <c r="I26" s="76">
        <f t="shared" si="1"/>
        <v>1569.161926</v>
      </c>
      <c r="J26" s="76">
        <f t="shared" si="1"/>
        <v>2043.752921</v>
      </c>
      <c r="K26" s="76">
        <f t="shared" si="1"/>
        <v>2027.2808049999999</v>
      </c>
      <c r="L26" s="76">
        <f t="shared" si="1"/>
        <v>1837.175612</v>
      </c>
      <c r="M26" s="76">
        <f t="shared" si="1"/>
        <v>1963.1574619999999</v>
      </c>
      <c r="N26" s="76">
        <f t="shared" si="1"/>
        <v>2352.324216</v>
      </c>
      <c r="O26" s="76">
        <f t="shared" si="1"/>
        <v>2071.6190499999998</v>
      </c>
      <c r="P26" s="76">
        <f t="shared" si="1"/>
        <v>2086.213342</v>
      </c>
      <c r="Q26" s="76">
        <f t="shared" si="1"/>
        <v>2373.6123269999998</v>
      </c>
      <c r="R26" s="76">
        <f>+R20+R14+R8</f>
        <v>1963.6245660000002</v>
      </c>
      <c r="S26" s="76" t="s">
        <v>204</v>
      </c>
      <c r="T26" s="218"/>
    </row>
    <row r="27" spans="2:20" x14ac:dyDescent="0.25">
      <c r="B27" s="218"/>
      <c r="C27" s="179" t="s">
        <v>205</v>
      </c>
      <c r="D27" s="75">
        <f t="shared" ref="D27" si="2">D9+D15+D21</f>
        <v>25765.512612999999</v>
      </c>
      <c r="E27" s="75">
        <f t="shared" si="1"/>
        <v>31148.281554000001</v>
      </c>
      <c r="F27" s="76">
        <f t="shared" si="1"/>
        <v>2446.2365100000002</v>
      </c>
      <c r="G27" s="76">
        <f t="shared" si="1"/>
        <v>3027.3930570000002</v>
      </c>
      <c r="H27" s="76">
        <f t="shared" si="1"/>
        <v>2385.4345860000003</v>
      </c>
      <c r="I27" s="76">
        <f t="shared" si="1"/>
        <v>1789.2404329999999</v>
      </c>
      <c r="J27" s="76">
        <f t="shared" si="1"/>
        <v>3264.154951</v>
      </c>
      <c r="K27" s="76">
        <f t="shared" si="1"/>
        <v>2588.9728650000002</v>
      </c>
      <c r="L27" s="76">
        <f t="shared" si="1"/>
        <v>2829.8897070000003</v>
      </c>
      <c r="M27" s="76">
        <f t="shared" si="1"/>
        <v>2479.2360840000001</v>
      </c>
      <c r="N27" s="76">
        <f t="shared" si="1"/>
        <v>2810.731577</v>
      </c>
      <c r="O27" s="76">
        <f t="shared" si="1"/>
        <v>3226.5370589999998</v>
      </c>
      <c r="P27" s="76">
        <f t="shared" si="1"/>
        <v>2782.5594679999999</v>
      </c>
      <c r="Q27" s="76">
        <f t="shared" si="1"/>
        <v>3249.9403279999997</v>
      </c>
      <c r="R27" s="76">
        <f t="shared" ref="R27" si="3">+R21+R15+R9</f>
        <v>2430.538024</v>
      </c>
      <c r="S27" s="76" t="s">
        <v>206</v>
      </c>
      <c r="T27" s="218"/>
    </row>
    <row r="28" spans="2:20" x14ac:dyDescent="0.25">
      <c r="B28" s="218"/>
      <c r="C28" s="179" t="s">
        <v>207</v>
      </c>
      <c r="D28" s="75">
        <f t="shared" ref="D28" si="4">D10+D16+D22</f>
        <v>168231.96503799999</v>
      </c>
      <c r="E28" s="75">
        <f t="shared" si="1"/>
        <v>173108.73844799999</v>
      </c>
      <c r="F28" s="76">
        <f t="shared" si="1"/>
        <v>12289.643927000001</v>
      </c>
      <c r="G28" s="76">
        <f t="shared" si="1"/>
        <v>12120.121975</v>
      </c>
      <c r="H28" s="76">
        <f t="shared" si="1"/>
        <v>17251.042092</v>
      </c>
      <c r="I28" s="76">
        <f t="shared" si="1"/>
        <v>11686.621996</v>
      </c>
      <c r="J28" s="76">
        <f t="shared" si="1"/>
        <v>20513.44094</v>
      </c>
      <c r="K28" s="76">
        <f t="shared" si="1"/>
        <v>15376.680132000001</v>
      </c>
      <c r="L28" s="76">
        <f t="shared" si="1"/>
        <v>16123.013799999999</v>
      </c>
      <c r="M28" s="76">
        <f t="shared" si="1"/>
        <v>18095.029386999999</v>
      </c>
      <c r="N28" s="76">
        <f t="shared" si="1"/>
        <v>16403.674585000001</v>
      </c>
      <c r="O28" s="76">
        <f t="shared" si="1"/>
        <v>17001.909735000001</v>
      </c>
      <c r="P28" s="76">
        <f t="shared" si="1"/>
        <v>14410.127682</v>
      </c>
      <c r="Q28" s="76">
        <f t="shared" si="1"/>
        <v>19439.265205</v>
      </c>
      <c r="R28" s="76">
        <f>+R22+R16+R10</f>
        <v>20430.909755000001</v>
      </c>
      <c r="S28" s="76" t="s">
        <v>208</v>
      </c>
      <c r="T28" s="218"/>
    </row>
    <row r="29" spans="2:20" x14ac:dyDescent="0.25">
      <c r="B29" s="218"/>
      <c r="C29" s="179" t="s">
        <v>209</v>
      </c>
      <c r="D29" s="75">
        <f t="shared" ref="D29" si="5">D11+D17+D23</f>
        <v>66437.306972000006</v>
      </c>
      <c r="E29" s="75">
        <f t="shared" si="1"/>
        <v>77645.718770000007</v>
      </c>
      <c r="F29" s="76">
        <f t="shared" si="1"/>
        <v>6945.2166989999996</v>
      </c>
      <c r="G29" s="76">
        <f t="shared" si="1"/>
        <v>6802.0242109999999</v>
      </c>
      <c r="H29" s="76">
        <f t="shared" si="1"/>
        <v>7839.8986249999998</v>
      </c>
      <c r="I29" s="76">
        <f t="shared" si="1"/>
        <v>5243.754387</v>
      </c>
      <c r="J29" s="76">
        <f t="shared" si="1"/>
        <v>7702.8185540000004</v>
      </c>
      <c r="K29" s="76">
        <f t="shared" si="1"/>
        <v>5729.8602209999999</v>
      </c>
      <c r="L29" s="76">
        <f t="shared" si="1"/>
        <v>6382.8551850000003</v>
      </c>
      <c r="M29" s="76">
        <f t="shared" si="1"/>
        <v>5949.9837530000004</v>
      </c>
      <c r="N29" s="76">
        <f t="shared" si="1"/>
        <v>6729.9893520000005</v>
      </c>
      <c r="O29" s="76">
        <f t="shared" si="1"/>
        <v>6809.5295679999999</v>
      </c>
      <c r="P29" s="76">
        <f t="shared" si="1"/>
        <v>9210.1230030000006</v>
      </c>
      <c r="Q29" s="76">
        <f t="shared" si="1"/>
        <v>7109.6913359999999</v>
      </c>
      <c r="R29" s="76">
        <f>+R23+R17+R11</f>
        <v>7172.4479739999997</v>
      </c>
      <c r="S29" s="76" t="s">
        <v>210</v>
      </c>
      <c r="T29" s="218"/>
    </row>
    <row r="30" spans="2:20" s="14" customFormat="1" x14ac:dyDescent="0.25">
      <c r="B30" s="14" t="s">
        <v>39</v>
      </c>
      <c r="F30" s="137"/>
      <c r="G30" s="137"/>
      <c r="H30" s="137"/>
      <c r="I30" s="137"/>
      <c r="J30" s="137"/>
      <c r="K30" s="137"/>
      <c r="L30" s="137"/>
      <c r="M30" s="137"/>
      <c r="N30" s="137"/>
      <c r="O30" s="98"/>
      <c r="P30" s="98"/>
      <c r="Q30" s="98"/>
      <c r="R30" s="98"/>
      <c r="T30" s="15" t="s">
        <v>40</v>
      </c>
    </row>
    <row r="31" spans="2:20" s="14" customFormat="1" ht="11.25" x14ac:dyDescent="0.2">
      <c r="B31" s="14" t="s">
        <v>224</v>
      </c>
      <c r="G31" s="77"/>
      <c r="H31" s="77"/>
      <c r="I31" s="77"/>
      <c r="J31" s="165"/>
      <c r="K31" s="77"/>
      <c r="L31" s="77"/>
      <c r="M31" s="77"/>
      <c r="N31" s="77"/>
      <c r="O31" s="77"/>
      <c r="P31" s="77"/>
      <c r="Q31" s="77"/>
      <c r="R31" s="77"/>
      <c r="S31" s="77"/>
      <c r="T31" s="15" t="s">
        <v>219</v>
      </c>
    </row>
    <row r="32" spans="2:20" s="14" customFormat="1" ht="15" customHeight="1" x14ac:dyDescent="0.2">
      <c r="B32" s="14" t="s">
        <v>225</v>
      </c>
      <c r="G32" s="77"/>
      <c r="H32" s="77"/>
      <c r="I32" s="77"/>
      <c r="K32" s="77"/>
      <c r="L32" s="77"/>
      <c r="M32" s="77"/>
      <c r="N32" s="77"/>
      <c r="O32" s="77"/>
      <c r="T32" s="15" t="s">
        <v>220</v>
      </c>
    </row>
    <row r="33" spans="2:20" x14ac:dyDescent="0.25">
      <c r="D33" s="137"/>
      <c r="E33" s="137"/>
      <c r="F33" s="137"/>
      <c r="G33" s="137"/>
      <c r="H33" s="137"/>
      <c r="I33" s="137"/>
      <c r="J33" s="137"/>
      <c r="K33" s="137"/>
      <c r="L33" s="137"/>
      <c r="M33" s="137"/>
      <c r="N33" s="137"/>
      <c r="O33" s="137"/>
      <c r="P33" s="137"/>
      <c r="Q33" s="137"/>
      <c r="R33" s="137"/>
    </row>
    <row r="34" spans="2:20" s="14" customFormat="1" x14ac:dyDescent="0.25">
      <c r="B34" s="170" t="s">
        <v>184</v>
      </c>
      <c r="E34" s="136"/>
      <c r="F34" s="137"/>
      <c r="G34" s="137"/>
      <c r="H34" s="137"/>
      <c r="I34" s="137"/>
      <c r="J34" s="137"/>
      <c r="K34" s="137"/>
      <c r="L34" s="137"/>
      <c r="M34" s="137"/>
      <c r="N34" s="137"/>
      <c r="O34" s="136"/>
      <c r="P34" s="136"/>
      <c r="Q34" s="136"/>
      <c r="R34" s="136"/>
      <c r="T34" s="171" t="s">
        <v>186</v>
      </c>
    </row>
    <row r="35" spans="2:20" s="14" customFormat="1" x14ac:dyDescent="0.25">
      <c r="B35"/>
      <c r="E35" s="136"/>
      <c r="F35" s="137"/>
      <c r="G35" s="137"/>
      <c r="H35" s="137"/>
      <c r="I35" s="137"/>
      <c r="J35" s="137"/>
      <c r="K35" s="137"/>
      <c r="L35" s="137"/>
      <c r="M35" s="137"/>
      <c r="N35" s="137"/>
      <c r="O35" s="136"/>
      <c r="P35" s="136"/>
      <c r="Q35" s="136"/>
      <c r="R35" s="136"/>
      <c r="T35"/>
    </row>
    <row r="36" spans="2:20" s="14" customFormat="1" x14ac:dyDescent="0.25">
      <c r="B36" s="170" t="s">
        <v>185</v>
      </c>
      <c r="E36" s="136"/>
      <c r="F36" s="137"/>
      <c r="G36" s="137"/>
      <c r="H36" s="137"/>
      <c r="I36" s="137"/>
      <c r="J36" s="137"/>
      <c r="K36" s="137"/>
      <c r="L36" s="137"/>
      <c r="M36" s="137"/>
      <c r="N36" s="137"/>
      <c r="O36" s="136"/>
      <c r="P36" s="136"/>
      <c r="Q36" s="136"/>
      <c r="R36" s="136"/>
      <c r="T36" s="170" t="s">
        <v>187</v>
      </c>
    </row>
    <row r="37" spans="2:20" x14ac:dyDescent="0.25">
      <c r="D37" s="137"/>
      <c r="E37" s="137"/>
      <c r="F37" s="137"/>
      <c r="G37" s="137"/>
      <c r="H37" s="137"/>
      <c r="I37" s="137"/>
      <c r="J37" s="137"/>
      <c r="K37" s="137"/>
      <c r="L37" s="137"/>
      <c r="M37" s="137"/>
      <c r="N37" s="137"/>
      <c r="O37" s="137"/>
      <c r="P37" s="137"/>
      <c r="Q37" s="137"/>
      <c r="R37" s="137"/>
    </row>
    <row r="38" spans="2:20" x14ac:dyDescent="0.25">
      <c r="D38" s="137"/>
      <c r="E38" s="137"/>
      <c r="F38" s="137"/>
      <c r="G38" s="137"/>
      <c r="H38" s="137"/>
      <c r="I38" s="137"/>
      <c r="J38" s="137"/>
      <c r="K38" s="137"/>
      <c r="L38" s="137"/>
      <c r="M38" s="137"/>
      <c r="N38" s="137"/>
      <c r="O38" s="137"/>
      <c r="P38" s="137"/>
      <c r="Q38" s="137"/>
      <c r="R38" s="137"/>
    </row>
    <row r="39" spans="2:20" x14ac:dyDescent="0.25">
      <c r="D39" s="137"/>
      <c r="E39" s="137"/>
      <c r="F39" s="137"/>
      <c r="G39" s="137"/>
      <c r="H39" s="137"/>
      <c r="I39" s="137"/>
      <c r="J39" s="137"/>
      <c r="K39" s="137"/>
      <c r="L39" s="137"/>
      <c r="M39" s="137"/>
      <c r="N39" s="137"/>
      <c r="O39" s="137"/>
      <c r="P39" s="137"/>
      <c r="Q39" s="137"/>
      <c r="R39" s="137"/>
    </row>
    <row r="40" spans="2:20" x14ac:dyDescent="0.25">
      <c r="D40" s="137"/>
      <c r="E40" s="137"/>
      <c r="F40" s="137"/>
      <c r="G40" s="137"/>
      <c r="H40" s="137"/>
      <c r="I40" s="137"/>
      <c r="J40" s="137"/>
      <c r="K40" s="137"/>
      <c r="L40" s="137"/>
      <c r="M40" s="137"/>
      <c r="N40" s="137"/>
      <c r="O40" s="137"/>
      <c r="P40" s="137"/>
      <c r="Q40" s="137"/>
      <c r="R40" s="137"/>
    </row>
    <row r="41" spans="2:20" x14ac:dyDescent="0.25">
      <c r="D41" s="137"/>
      <c r="E41" s="137"/>
      <c r="F41" s="137"/>
      <c r="G41" s="137"/>
      <c r="H41" s="137"/>
      <c r="I41" s="137"/>
      <c r="J41" s="137"/>
      <c r="K41" s="137"/>
      <c r="L41" s="137"/>
      <c r="M41" s="137"/>
      <c r="N41" s="137"/>
      <c r="O41" s="137"/>
      <c r="P41" s="137"/>
      <c r="Q41" s="137"/>
      <c r="R41" s="137"/>
    </row>
    <row r="42" spans="2:20" x14ac:dyDescent="0.25">
      <c r="D42" s="137"/>
      <c r="E42" s="137"/>
      <c r="F42" s="137"/>
      <c r="G42" s="137"/>
      <c r="H42" s="137"/>
      <c r="I42" s="137"/>
      <c r="J42" s="137"/>
      <c r="K42" s="137"/>
      <c r="L42" s="137"/>
      <c r="M42" s="137"/>
      <c r="N42" s="137"/>
      <c r="O42" s="137"/>
      <c r="P42" s="137"/>
      <c r="Q42" s="137"/>
      <c r="R42" s="137"/>
    </row>
    <row r="43" spans="2:20" x14ac:dyDescent="0.25">
      <c r="D43" s="137"/>
      <c r="E43" s="137"/>
      <c r="F43" s="137"/>
      <c r="G43" s="137"/>
      <c r="H43" s="137"/>
      <c r="I43" s="137"/>
      <c r="J43" s="137"/>
      <c r="K43" s="137"/>
      <c r="L43" s="137"/>
      <c r="M43" s="137"/>
      <c r="N43" s="137"/>
      <c r="O43" s="137"/>
      <c r="P43" s="137"/>
      <c r="Q43" s="137"/>
      <c r="R43" s="137"/>
    </row>
    <row r="44" spans="2:20" x14ac:dyDescent="0.25">
      <c r="D44" s="137"/>
      <c r="E44" s="137"/>
      <c r="F44" s="137"/>
      <c r="G44" s="137"/>
      <c r="H44" s="137"/>
      <c r="I44" s="137"/>
      <c r="J44" s="137"/>
      <c r="K44" s="137"/>
      <c r="L44" s="137"/>
      <c r="M44" s="137"/>
      <c r="N44" s="137"/>
      <c r="O44" s="137"/>
      <c r="P44" s="137"/>
      <c r="Q44" s="137"/>
      <c r="R44" s="137"/>
    </row>
    <row r="45" spans="2:20" x14ac:dyDescent="0.25">
      <c r="D45" s="137"/>
      <c r="E45" s="137"/>
      <c r="F45" s="137"/>
      <c r="G45" s="137"/>
      <c r="H45" s="137"/>
      <c r="I45" s="137"/>
      <c r="J45" s="137"/>
      <c r="K45" s="137"/>
      <c r="L45" s="137"/>
      <c r="M45" s="137"/>
      <c r="N45" s="137"/>
      <c r="O45" s="137"/>
      <c r="P45" s="137"/>
      <c r="Q45" s="137"/>
      <c r="R45" s="137"/>
    </row>
    <row r="46" spans="2:20" x14ac:dyDescent="0.25">
      <c r="D46" s="137"/>
      <c r="E46" s="137"/>
      <c r="F46" s="137"/>
      <c r="G46" s="137"/>
      <c r="H46" s="137"/>
      <c r="I46" s="137"/>
      <c r="J46" s="137"/>
      <c r="K46" s="137"/>
      <c r="L46" s="137"/>
      <c r="M46" s="137"/>
      <c r="N46" s="137"/>
      <c r="O46" s="137"/>
      <c r="P46" s="137"/>
      <c r="Q46" s="137"/>
      <c r="R46" s="137"/>
    </row>
    <row r="47" spans="2:20" x14ac:dyDescent="0.25">
      <c r="D47" s="137"/>
      <c r="E47" s="137"/>
      <c r="F47" s="137"/>
      <c r="G47" s="137"/>
      <c r="H47" s="137"/>
      <c r="I47" s="137"/>
      <c r="J47" s="137"/>
      <c r="K47" s="137"/>
      <c r="L47" s="137"/>
      <c r="M47" s="137"/>
      <c r="N47" s="137"/>
      <c r="O47" s="137"/>
      <c r="P47" s="137"/>
      <c r="Q47" s="137"/>
      <c r="R47" s="137"/>
    </row>
    <row r="48" spans="2:20" x14ac:dyDescent="0.25">
      <c r="D48" s="137"/>
      <c r="E48" s="137"/>
      <c r="F48" s="137"/>
      <c r="G48" s="137"/>
      <c r="H48" s="137"/>
      <c r="I48" s="137"/>
      <c r="J48" s="137"/>
      <c r="K48" s="137"/>
      <c r="L48" s="137"/>
      <c r="M48" s="137"/>
      <c r="N48" s="137"/>
      <c r="O48" s="137"/>
      <c r="P48" s="137"/>
      <c r="Q48" s="137"/>
      <c r="R48" s="137"/>
    </row>
    <row r="49" spans="4:18" x14ac:dyDescent="0.25">
      <c r="D49" s="137"/>
      <c r="E49" s="137"/>
      <c r="F49" s="137"/>
      <c r="G49" s="137"/>
      <c r="H49" s="137"/>
      <c r="I49" s="137"/>
      <c r="J49" s="137"/>
      <c r="K49" s="137"/>
      <c r="L49" s="137"/>
      <c r="M49" s="137"/>
      <c r="N49" s="137"/>
      <c r="O49" s="137"/>
      <c r="P49" s="137"/>
      <c r="Q49" s="137"/>
      <c r="R49" s="137"/>
    </row>
    <row r="50" spans="4:18" x14ac:dyDescent="0.25">
      <c r="D50" s="137"/>
      <c r="E50" s="137"/>
      <c r="F50" s="137"/>
      <c r="G50" s="137"/>
      <c r="H50" s="137"/>
      <c r="I50" s="137"/>
      <c r="J50" s="137"/>
      <c r="K50" s="137"/>
      <c r="L50" s="137"/>
      <c r="M50" s="137"/>
      <c r="N50" s="137"/>
      <c r="O50" s="137"/>
      <c r="P50" s="137"/>
      <c r="Q50" s="137"/>
      <c r="R50" s="137"/>
    </row>
    <row r="51" spans="4:18" x14ac:dyDescent="0.25">
      <c r="D51" s="137"/>
      <c r="E51" s="137"/>
      <c r="F51" s="137"/>
      <c r="G51" s="137"/>
      <c r="H51" s="137"/>
      <c r="I51" s="137"/>
      <c r="J51" s="137"/>
      <c r="K51" s="137"/>
      <c r="L51" s="137"/>
      <c r="M51" s="137"/>
      <c r="N51" s="137"/>
      <c r="O51" s="137"/>
      <c r="P51" s="137"/>
      <c r="Q51" s="137"/>
      <c r="R51" s="137"/>
    </row>
    <row r="52" spans="4:18" x14ac:dyDescent="0.25">
      <c r="D52" s="137"/>
      <c r="E52" s="137"/>
      <c r="F52" s="137"/>
      <c r="G52" s="137"/>
      <c r="H52" s="137"/>
      <c r="I52" s="137"/>
      <c r="J52" s="137"/>
      <c r="K52" s="137"/>
      <c r="L52" s="137"/>
      <c r="M52" s="137"/>
      <c r="N52" s="137"/>
      <c r="O52" s="137"/>
      <c r="P52" s="137"/>
      <c r="Q52" s="137"/>
      <c r="R52" s="137"/>
    </row>
    <row r="53" spans="4:18" x14ac:dyDescent="0.25">
      <c r="D53" s="137"/>
      <c r="E53" s="137"/>
      <c r="F53" s="137"/>
      <c r="G53" s="137"/>
      <c r="H53" s="137"/>
      <c r="I53" s="137"/>
      <c r="J53" s="137"/>
      <c r="K53" s="137"/>
      <c r="L53" s="137"/>
      <c r="M53" s="137"/>
      <c r="N53" s="137"/>
      <c r="O53" s="137"/>
      <c r="P53" s="137"/>
      <c r="Q53" s="137"/>
      <c r="R53" s="137"/>
    </row>
    <row r="54" spans="4:18" x14ac:dyDescent="0.25">
      <c r="D54" s="137"/>
      <c r="E54" s="137"/>
      <c r="F54" s="137"/>
      <c r="G54" s="137"/>
      <c r="H54" s="137"/>
      <c r="I54" s="137"/>
      <c r="J54" s="137"/>
      <c r="K54" s="137"/>
      <c r="L54" s="137"/>
      <c r="M54" s="137"/>
      <c r="N54" s="137"/>
      <c r="O54" s="137"/>
      <c r="P54" s="137"/>
      <c r="Q54" s="137"/>
      <c r="R54" s="137"/>
    </row>
    <row r="55" spans="4:18" x14ac:dyDescent="0.25">
      <c r="D55" s="137"/>
      <c r="E55" s="137"/>
      <c r="F55" s="137"/>
      <c r="G55" s="137"/>
      <c r="H55" s="137"/>
      <c r="I55" s="137"/>
      <c r="J55" s="137"/>
      <c r="K55" s="137"/>
      <c r="L55" s="137"/>
      <c r="M55" s="137"/>
      <c r="N55" s="137"/>
      <c r="O55" s="137"/>
      <c r="P55" s="137"/>
      <c r="Q55" s="137"/>
      <c r="R55" s="137"/>
    </row>
    <row r="56" spans="4:18" x14ac:dyDescent="0.25">
      <c r="D56" s="137"/>
      <c r="E56" s="137"/>
      <c r="F56" s="137"/>
      <c r="G56" s="137"/>
      <c r="H56" s="137"/>
      <c r="I56" s="137"/>
      <c r="J56" s="137"/>
      <c r="K56" s="137"/>
      <c r="L56" s="137"/>
      <c r="M56" s="137"/>
      <c r="N56" s="137"/>
      <c r="O56" s="137"/>
      <c r="P56" s="137"/>
      <c r="Q56" s="137"/>
      <c r="R56" s="137"/>
    </row>
    <row r="57" spans="4:18" x14ac:dyDescent="0.25">
      <c r="D57" s="137"/>
      <c r="E57" s="137"/>
      <c r="F57" s="137"/>
      <c r="G57" s="137"/>
      <c r="H57" s="137"/>
      <c r="I57" s="137"/>
      <c r="J57" s="137"/>
      <c r="K57" s="137"/>
      <c r="L57" s="137"/>
      <c r="M57" s="137"/>
      <c r="N57" s="137"/>
      <c r="O57" s="137"/>
      <c r="P57" s="137"/>
      <c r="Q57" s="137"/>
      <c r="R57" s="137"/>
    </row>
    <row r="58" spans="4:18" x14ac:dyDescent="0.25">
      <c r="D58" s="137"/>
      <c r="E58" s="137"/>
      <c r="F58" s="137"/>
      <c r="G58" s="137"/>
      <c r="H58" s="137"/>
      <c r="I58" s="137"/>
      <c r="J58" s="137"/>
      <c r="K58" s="137"/>
      <c r="L58" s="137"/>
      <c r="M58" s="137"/>
      <c r="N58" s="137"/>
      <c r="O58" s="137"/>
      <c r="P58" s="137"/>
      <c r="Q58" s="137"/>
      <c r="R58" s="137"/>
    </row>
    <row r="59" spans="4:18" x14ac:dyDescent="0.25">
      <c r="D59" s="137"/>
      <c r="E59" s="137"/>
      <c r="F59" s="137"/>
      <c r="G59" s="137"/>
      <c r="H59" s="137"/>
      <c r="I59" s="137"/>
      <c r="J59" s="137"/>
      <c r="K59" s="137"/>
      <c r="L59" s="137"/>
      <c r="M59" s="137"/>
      <c r="N59" s="137"/>
      <c r="O59" s="137"/>
      <c r="P59" s="137"/>
      <c r="Q59" s="137"/>
      <c r="R59" s="137"/>
    </row>
    <row r="60" spans="4:18" x14ac:dyDescent="0.25">
      <c r="D60" s="137"/>
      <c r="E60" s="137"/>
      <c r="F60" s="137"/>
      <c r="G60" s="137"/>
      <c r="H60" s="137"/>
      <c r="I60" s="137"/>
      <c r="J60" s="137"/>
      <c r="K60" s="137"/>
      <c r="L60" s="137"/>
      <c r="M60" s="137"/>
      <c r="N60" s="137"/>
      <c r="O60" s="137"/>
      <c r="P60" s="137"/>
      <c r="Q60" s="137"/>
      <c r="R60" s="137"/>
    </row>
    <row r="61" spans="4:18" x14ac:dyDescent="0.25">
      <c r="D61" s="137"/>
      <c r="E61" s="137"/>
      <c r="F61" s="137"/>
      <c r="G61" s="137"/>
      <c r="H61" s="137"/>
      <c r="I61" s="137"/>
      <c r="J61" s="137"/>
      <c r="K61" s="137"/>
      <c r="L61" s="137"/>
      <c r="M61" s="137"/>
      <c r="N61" s="137"/>
      <c r="O61" s="137"/>
      <c r="P61" s="137"/>
      <c r="Q61" s="137"/>
      <c r="R61" s="137"/>
    </row>
    <row r="62" spans="4:18" x14ac:dyDescent="0.25">
      <c r="D62" s="137"/>
      <c r="E62" s="137"/>
      <c r="F62" s="137"/>
      <c r="G62" s="137"/>
      <c r="H62" s="137"/>
      <c r="I62" s="137"/>
      <c r="J62" s="137"/>
      <c r="K62" s="137"/>
      <c r="L62" s="137"/>
      <c r="M62" s="137"/>
      <c r="N62" s="137"/>
      <c r="O62" s="137"/>
      <c r="P62" s="137"/>
      <c r="Q62" s="137"/>
      <c r="R62" s="137"/>
    </row>
    <row r="63" spans="4:18" x14ac:dyDescent="0.25">
      <c r="D63" s="137"/>
      <c r="E63" s="137"/>
      <c r="F63" s="137"/>
      <c r="G63" s="137"/>
      <c r="H63" s="137"/>
      <c r="I63" s="137"/>
      <c r="J63" s="137"/>
      <c r="K63" s="137"/>
      <c r="L63" s="137"/>
      <c r="M63" s="137"/>
      <c r="N63" s="137"/>
      <c r="O63" s="137"/>
      <c r="P63" s="137"/>
      <c r="Q63" s="137"/>
      <c r="R63" s="137"/>
    </row>
    <row r="64" spans="4:18" x14ac:dyDescent="0.25">
      <c r="D64" s="137"/>
      <c r="E64" s="137"/>
      <c r="F64" s="137"/>
      <c r="G64" s="137"/>
      <c r="H64" s="137"/>
      <c r="I64" s="137"/>
      <c r="J64" s="137"/>
      <c r="K64" s="137"/>
      <c r="L64" s="137"/>
      <c r="M64" s="137"/>
      <c r="N64" s="137"/>
      <c r="O64" s="137"/>
      <c r="P64" s="137"/>
      <c r="Q64" s="137"/>
      <c r="R64" s="137"/>
    </row>
  </sheetData>
  <mergeCells count="17">
    <mergeCell ref="B2:E2"/>
    <mergeCell ref="K2:T2"/>
    <mergeCell ref="B4:B5"/>
    <mergeCell ref="C4:C5"/>
    <mergeCell ref="D4:D5"/>
    <mergeCell ref="E4:E5"/>
    <mergeCell ref="F4:Q4"/>
    <mergeCell ref="S4:S5"/>
    <mergeCell ref="T4:T5"/>
    <mergeCell ref="B24:B29"/>
    <mergeCell ref="T24:T29"/>
    <mergeCell ref="B6:B11"/>
    <mergeCell ref="T6:T11"/>
    <mergeCell ref="B12:B17"/>
    <mergeCell ref="T12:T17"/>
    <mergeCell ref="B18:B23"/>
    <mergeCell ref="T18:T23"/>
  </mergeCells>
  <hyperlinks>
    <hyperlink ref="B34" location="'Index الفهرس'!A1" display="Return to Main Page" xr:uid="{A64B250B-649F-4995-8B80-EE77BCEA911C}"/>
    <hyperlink ref="B36" location="'Enquiries الاستفسارات '!A1" display="Contact us for media support and coordination." xr:uid="{13AAC64F-A8E5-405B-B012-BC87C90AF305}"/>
    <hyperlink ref="T34" location="'Index الفهرس'!A1" display="العودة إلى الصفحة الرئيسية " xr:uid="{52C955D3-EC11-47D4-8E3E-68E169411D27}"/>
    <hyperlink ref="T36" location="'Enquiries الاستفسارات '!A1" display="للنشر الإعلامي يُرجى التواصل معنا للدعم والتنسيق." xr:uid="{0564CA9E-5399-4FB1-93B9-2146AB776BD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87E6E-E409-4C5F-8EAF-719320A7C016}">
  <dimension ref="A2:AE47"/>
  <sheetViews>
    <sheetView topLeftCell="E12" zoomScale="115" zoomScaleNormal="115" workbookViewId="0">
      <selection activeCell="N25" sqref="N25"/>
    </sheetView>
  </sheetViews>
  <sheetFormatPr defaultRowHeight="15" x14ac:dyDescent="0.25"/>
  <cols>
    <col min="1" max="1" width="17" customWidth="1"/>
    <col min="2" max="2" width="7" bestFit="1" customWidth="1"/>
    <col min="3" max="3" width="53.7109375" customWidth="1"/>
    <col min="4" max="5" width="18" bestFit="1" customWidth="1"/>
    <col min="6" max="6" width="6.5703125" bestFit="1" customWidth="1"/>
    <col min="7" max="7" width="7.42578125" bestFit="1" customWidth="1"/>
    <col min="8" max="8" width="7.85546875" bestFit="1" customWidth="1"/>
    <col min="9" max="9" width="7" bestFit="1" customWidth="1"/>
    <col min="10" max="10" width="7.140625" bestFit="1" customWidth="1"/>
    <col min="11" max="11" width="7.85546875" bestFit="1" customWidth="1"/>
    <col min="12" max="12" width="7.28515625" bestFit="1" customWidth="1"/>
    <col min="13" max="13" width="9.28515625" bestFit="1" customWidth="1"/>
    <col min="14" max="14" width="8.140625" bestFit="1" customWidth="1"/>
    <col min="15" max="15" width="7.5703125" bestFit="1" customWidth="1"/>
    <col min="16" max="16" width="7.7109375" bestFit="1" customWidth="1"/>
    <col min="17" max="17" width="8.42578125" bestFit="1" customWidth="1"/>
    <col min="18" max="18" width="11.28515625" customWidth="1"/>
    <col min="19" max="19" width="28.140625" customWidth="1"/>
    <col min="20" max="20" width="15.42578125" bestFit="1" customWidth="1"/>
  </cols>
  <sheetData>
    <row r="2" spans="1:29" x14ac:dyDescent="0.25">
      <c r="A2" s="221" t="s">
        <v>218</v>
      </c>
      <c r="B2" s="221"/>
      <c r="C2" s="221"/>
      <c r="D2" s="221"/>
      <c r="E2" s="221"/>
      <c r="F2" s="221"/>
      <c r="G2" s="221"/>
      <c r="H2" s="221"/>
      <c r="I2" s="221"/>
      <c r="J2" s="221"/>
      <c r="P2" s="230" t="s">
        <v>217</v>
      </c>
      <c r="Q2" s="230"/>
      <c r="R2" s="230"/>
      <c r="S2" s="230"/>
      <c r="T2" s="230"/>
    </row>
    <row r="3" spans="1:29" ht="15" customHeight="1" x14ac:dyDescent="0.25">
      <c r="A3" s="185" t="s">
        <v>113</v>
      </c>
      <c r="B3" s="203" t="s">
        <v>146</v>
      </c>
      <c r="C3" s="225" t="s">
        <v>17</v>
      </c>
      <c r="D3" s="226" t="s">
        <v>221</v>
      </c>
      <c r="E3" s="226" t="s">
        <v>222</v>
      </c>
      <c r="F3" s="227" t="s">
        <v>211</v>
      </c>
      <c r="G3" s="227"/>
      <c r="H3" s="227"/>
      <c r="I3" s="227"/>
      <c r="J3" s="227"/>
      <c r="K3" s="227"/>
      <c r="L3" s="227"/>
      <c r="M3" s="227"/>
      <c r="N3" s="227"/>
      <c r="O3" s="227"/>
      <c r="P3" s="227"/>
      <c r="Q3" s="227"/>
      <c r="R3" s="226" t="s">
        <v>223</v>
      </c>
      <c r="S3" s="232" t="s">
        <v>16</v>
      </c>
      <c r="T3" s="180" t="s">
        <v>113</v>
      </c>
    </row>
    <row r="4" spans="1:29" x14ac:dyDescent="0.25">
      <c r="A4" s="229" t="s">
        <v>216</v>
      </c>
      <c r="B4" s="203"/>
      <c r="C4" s="225"/>
      <c r="D4" s="226"/>
      <c r="E4" s="226"/>
      <c r="F4" s="228"/>
      <c r="G4" s="228"/>
      <c r="H4" s="228"/>
      <c r="I4" s="228"/>
      <c r="J4" s="228"/>
      <c r="K4" s="228"/>
      <c r="L4" s="228"/>
      <c r="M4" s="228"/>
      <c r="N4" s="228"/>
      <c r="O4" s="228"/>
      <c r="P4" s="228"/>
      <c r="Q4" s="228"/>
      <c r="R4" s="226"/>
      <c r="S4" s="232"/>
      <c r="T4" s="231" t="s">
        <v>129</v>
      </c>
    </row>
    <row r="5" spans="1:29" ht="23.25" customHeight="1" x14ac:dyDescent="0.25">
      <c r="A5" s="229"/>
      <c r="B5" s="203"/>
      <c r="C5" s="225"/>
      <c r="D5" s="226"/>
      <c r="E5" s="226"/>
      <c r="F5" s="60" t="s">
        <v>98</v>
      </c>
      <c r="G5" s="60" t="s">
        <v>99</v>
      </c>
      <c r="H5" s="60" t="s">
        <v>96</v>
      </c>
      <c r="I5" s="60" t="s">
        <v>97</v>
      </c>
      <c r="J5" s="60" t="s">
        <v>100</v>
      </c>
      <c r="K5" s="60" t="s">
        <v>101</v>
      </c>
      <c r="L5" s="60" t="s">
        <v>102</v>
      </c>
      <c r="M5" s="60" t="s">
        <v>103</v>
      </c>
      <c r="N5" s="60" t="s">
        <v>104</v>
      </c>
      <c r="O5" s="60" t="s">
        <v>152</v>
      </c>
      <c r="P5" s="60" t="s">
        <v>165</v>
      </c>
      <c r="Q5" s="60" t="s">
        <v>198</v>
      </c>
      <c r="R5" s="189" t="s">
        <v>98</v>
      </c>
      <c r="S5" s="232"/>
      <c r="T5" s="231"/>
    </row>
    <row r="6" spans="1:29" x14ac:dyDescent="0.25">
      <c r="A6" s="219" t="s">
        <v>212</v>
      </c>
      <c r="B6" s="104"/>
      <c r="C6" s="198" t="s">
        <v>61</v>
      </c>
      <c r="D6" s="112">
        <v>25.153031269963964</v>
      </c>
      <c r="E6" s="111">
        <v>-5.8137331190605881</v>
      </c>
      <c r="F6" s="112">
        <v>-48.249468626937571</v>
      </c>
      <c r="G6" s="112">
        <v>7.506410919810409</v>
      </c>
      <c r="H6" s="112">
        <v>-7.1038022050308989</v>
      </c>
      <c r="I6" s="112">
        <v>-7.3529709479089354</v>
      </c>
      <c r="J6" s="112">
        <v>6.7180294185731206</v>
      </c>
      <c r="K6" s="112">
        <v>45.938049964364382</v>
      </c>
      <c r="L6" s="112">
        <v>35.991205146490486</v>
      </c>
      <c r="M6" s="112">
        <v>46.236331318222391</v>
      </c>
      <c r="N6" s="112">
        <v>61.793711287351286</v>
      </c>
      <c r="O6" s="112">
        <v>32.785731745488157</v>
      </c>
      <c r="P6" s="112">
        <v>16.291528631137119</v>
      </c>
      <c r="Q6" s="112">
        <v>49.635230703044655</v>
      </c>
      <c r="R6" s="112">
        <v>130.57671899954119</v>
      </c>
      <c r="S6" s="68" t="s">
        <v>112</v>
      </c>
      <c r="T6" s="186" t="s">
        <v>137</v>
      </c>
      <c r="U6" s="138"/>
      <c r="V6" s="138"/>
      <c r="W6" s="138"/>
      <c r="X6" s="138"/>
      <c r="Y6" s="138"/>
      <c r="Z6" s="138"/>
      <c r="AA6" s="138"/>
      <c r="AB6" s="138"/>
      <c r="AC6" s="138"/>
    </row>
    <row r="7" spans="1:29" x14ac:dyDescent="0.25">
      <c r="A7" s="219"/>
      <c r="B7" s="132">
        <v>1</v>
      </c>
      <c r="C7" s="45" t="s">
        <v>62</v>
      </c>
      <c r="D7" s="182">
        <v>17.530234664460913</v>
      </c>
      <c r="E7" s="181">
        <v>0.89480192795663493</v>
      </c>
      <c r="F7" s="182">
        <v>-9.7893006978383976</v>
      </c>
      <c r="G7" s="182">
        <v>-3.2283270867747254</v>
      </c>
      <c r="H7" s="182">
        <v>8.5755370253780807</v>
      </c>
      <c r="I7" s="182">
        <v>-12.093891074788401</v>
      </c>
      <c r="J7" s="182">
        <v>3.4645353471202514</v>
      </c>
      <c r="K7" s="182">
        <v>10.808416559742588</v>
      </c>
      <c r="L7" s="182">
        <v>48.783854016853468</v>
      </c>
      <c r="M7" s="182">
        <v>5.1793653862910958</v>
      </c>
      <c r="N7" s="182">
        <v>20.346675869126905</v>
      </c>
      <c r="O7" s="182">
        <v>15.024803039759782</v>
      </c>
      <c r="P7" s="182">
        <v>73.133824082378268</v>
      </c>
      <c r="Q7" s="182">
        <v>-9.6860306590239755</v>
      </c>
      <c r="R7" s="182">
        <v>20.783740051855361</v>
      </c>
      <c r="S7" s="46" t="s">
        <v>63</v>
      </c>
      <c r="T7" s="186"/>
    </row>
    <row r="8" spans="1:29" x14ac:dyDescent="0.25">
      <c r="A8" s="219"/>
      <c r="B8" s="132">
        <v>2</v>
      </c>
      <c r="C8" s="45" t="s">
        <v>64</v>
      </c>
      <c r="D8" s="182">
        <v>27.966294245061679</v>
      </c>
      <c r="E8" s="181">
        <v>-7.5545970341807713</v>
      </c>
      <c r="F8" s="182">
        <v>-56.572281817379888</v>
      </c>
      <c r="G8" s="182">
        <v>7.6146175800482441</v>
      </c>
      <c r="H8" s="182">
        <v>-11.327899208208922</v>
      </c>
      <c r="I8" s="182">
        <v>-7.1865966733066529</v>
      </c>
      <c r="J8" s="182">
        <v>5.5320051980254163</v>
      </c>
      <c r="K8" s="182">
        <v>53.980032667189761</v>
      </c>
      <c r="L8" s="182">
        <v>37.51456065583789</v>
      </c>
      <c r="M8" s="182">
        <v>54.808089644361623</v>
      </c>
      <c r="N8" s="182">
        <v>66.116569614366909</v>
      </c>
      <c r="O8" s="182">
        <v>37.287755154244167</v>
      </c>
      <c r="P8" s="182">
        <v>6.1685898577991116</v>
      </c>
      <c r="Q8" s="182">
        <v>57.829607828087539</v>
      </c>
      <c r="R8" s="182">
        <v>170.15226887632608</v>
      </c>
      <c r="S8" s="46" t="s">
        <v>73</v>
      </c>
      <c r="T8" s="186"/>
    </row>
    <row r="9" spans="1:29" x14ac:dyDescent="0.25">
      <c r="A9" s="219"/>
      <c r="B9" s="132">
        <v>3</v>
      </c>
      <c r="C9" s="45" t="s">
        <v>66</v>
      </c>
      <c r="D9" s="182">
        <v>-14.781165125043048</v>
      </c>
      <c r="E9" s="181">
        <v>-10.33816180510842</v>
      </c>
      <c r="F9" s="182">
        <v>-18.486611144495107</v>
      </c>
      <c r="G9" s="182">
        <v>-5.3034797407753098</v>
      </c>
      <c r="H9" s="182">
        <v>-26.128190953510671</v>
      </c>
      <c r="I9" s="182">
        <v>20.601085189524404</v>
      </c>
      <c r="J9" s="182">
        <v>-0.87111535298604514</v>
      </c>
      <c r="K9" s="182">
        <v>17.715781926534735</v>
      </c>
      <c r="L9" s="182">
        <v>40.489095781833143</v>
      </c>
      <c r="M9" s="182">
        <v>35.654453146510626</v>
      </c>
      <c r="N9" s="182">
        <v>36.292699177914514</v>
      </c>
      <c r="O9" s="182">
        <v>26.319704342798509</v>
      </c>
      <c r="P9" s="182">
        <v>15.142327467912533</v>
      </c>
      <c r="Q9" s="182">
        <v>-20.487754088474084</v>
      </c>
      <c r="R9" s="182">
        <v>-2.3708307590162585</v>
      </c>
      <c r="S9" s="46" t="s">
        <v>69</v>
      </c>
      <c r="T9" s="186"/>
    </row>
    <row r="10" spans="1:29" x14ac:dyDescent="0.25">
      <c r="A10" s="219"/>
      <c r="B10" s="132">
        <v>4</v>
      </c>
      <c r="C10" s="45" t="s">
        <v>68</v>
      </c>
      <c r="D10" s="182">
        <v>7.4457180883224936</v>
      </c>
      <c r="E10" s="181">
        <v>11.474936005825679</v>
      </c>
      <c r="F10" s="182">
        <v>42.902816638875017</v>
      </c>
      <c r="G10" s="182">
        <v>8.997231985879802</v>
      </c>
      <c r="H10" s="182">
        <v>-2.7252790402241462</v>
      </c>
      <c r="I10" s="182">
        <v>-16.675662937329733</v>
      </c>
      <c r="J10" s="182">
        <v>-6.6425098018320679</v>
      </c>
      <c r="K10" s="182">
        <v>-15.664277995441134</v>
      </c>
      <c r="L10" s="182">
        <v>-2.9475559658045087</v>
      </c>
      <c r="M10" s="182">
        <v>-9.5007594016317256</v>
      </c>
      <c r="N10" s="182">
        <v>86.02707421570517</v>
      </c>
      <c r="O10" s="182">
        <v>26.788838199265236</v>
      </c>
      <c r="P10" s="182">
        <v>79.766655456831927</v>
      </c>
      <c r="Q10" s="182">
        <v>83.093597248281824</v>
      </c>
      <c r="R10" s="182">
        <v>31.119548824474812</v>
      </c>
      <c r="S10" s="46" t="s">
        <v>75</v>
      </c>
      <c r="T10" s="186"/>
    </row>
    <row r="11" spans="1:29" x14ac:dyDescent="0.25">
      <c r="A11" s="219"/>
      <c r="B11" s="132">
        <v>5</v>
      </c>
      <c r="C11" s="45" t="s">
        <v>70</v>
      </c>
      <c r="D11" s="182">
        <v>15.134629331689323</v>
      </c>
      <c r="E11" s="181">
        <v>14.390453789616009</v>
      </c>
      <c r="F11" s="182">
        <v>32.460961581752201</v>
      </c>
      <c r="G11" s="182">
        <v>51.255835413752884</v>
      </c>
      <c r="H11" s="182">
        <v>-37.040732813452863</v>
      </c>
      <c r="I11" s="182">
        <v>35.982336236989831</v>
      </c>
      <c r="J11" s="182">
        <v>105.90514730485773</v>
      </c>
      <c r="K11" s="182">
        <v>47.099383484346291</v>
      </c>
      <c r="L11" s="182">
        <v>-2.959934039266702</v>
      </c>
      <c r="M11" s="182">
        <v>22.589379296880256</v>
      </c>
      <c r="N11" s="182">
        <v>299.28858479260265</v>
      </c>
      <c r="O11" s="182">
        <v>31.136160963532173</v>
      </c>
      <c r="P11" s="182">
        <v>34.237325975488211</v>
      </c>
      <c r="Q11" s="182">
        <v>109.10688494085366</v>
      </c>
      <c r="R11" s="182">
        <v>84.90211249562401</v>
      </c>
      <c r="S11" s="46" t="s">
        <v>65</v>
      </c>
      <c r="T11" s="186"/>
    </row>
    <row r="12" spans="1:29" x14ac:dyDescent="0.25">
      <c r="A12" s="219"/>
      <c r="B12" s="132">
        <v>6</v>
      </c>
      <c r="C12" s="45" t="s">
        <v>72</v>
      </c>
      <c r="D12" s="182">
        <v>10.015002962378849</v>
      </c>
      <c r="E12" s="181">
        <v>0.99416951253770791</v>
      </c>
      <c r="F12" s="182">
        <v>22.70521339796079</v>
      </c>
      <c r="G12" s="182">
        <v>15.348040695700247</v>
      </c>
      <c r="H12" s="182">
        <v>52.960843098104469</v>
      </c>
      <c r="I12" s="182">
        <v>-4.8903411076783643</v>
      </c>
      <c r="J12" s="182">
        <v>36.186847298521478</v>
      </c>
      <c r="K12" s="182">
        <v>35.082282957645489</v>
      </c>
      <c r="L12" s="182">
        <v>31.204986769294901</v>
      </c>
      <c r="M12" s="182">
        <v>34.751502838139587</v>
      </c>
      <c r="N12" s="182">
        <v>27.31393053081738</v>
      </c>
      <c r="O12" s="182">
        <v>5.9036550185255656</v>
      </c>
      <c r="P12" s="182">
        <v>30.634397695173256</v>
      </c>
      <c r="Q12" s="182">
        <v>23.473605253852938</v>
      </c>
      <c r="R12" s="182">
        <v>21.81768614198625</v>
      </c>
      <c r="S12" s="46" t="s">
        <v>71</v>
      </c>
      <c r="T12" s="186"/>
    </row>
    <row r="13" spans="1:29" x14ac:dyDescent="0.25">
      <c r="A13" s="219"/>
      <c r="B13" s="132">
        <v>7</v>
      </c>
      <c r="C13" s="45" t="s">
        <v>74</v>
      </c>
      <c r="D13" s="182">
        <v>955.15121267185953</v>
      </c>
      <c r="E13" s="181">
        <v>6.9068993711333553</v>
      </c>
      <c r="F13" s="182">
        <v>-43.801267912083894</v>
      </c>
      <c r="G13" s="182">
        <v>143.90920956458183</v>
      </c>
      <c r="H13" s="182">
        <v>-64.488362375750157</v>
      </c>
      <c r="I13" s="182">
        <v>43.10916345272129</v>
      </c>
      <c r="J13" s="182">
        <v>187.85018567297143</v>
      </c>
      <c r="K13" s="182">
        <v>34.41539153488754</v>
      </c>
      <c r="L13" s="182">
        <v>221.33813236645102</v>
      </c>
      <c r="M13" s="182">
        <v>108.3268882085758</v>
      </c>
      <c r="N13" s="182">
        <v>-32.591826376423995</v>
      </c>
      <c r="O13" s="182">
        <v>47.584626089017831</v>
      </c>
      <c r="P13" s="182">
        <v>188.98089009784709</v>
      </c>
      <c r="Q13" s="182">
        <v>133.36093228393645</v>
      </c>
      <c r="R13" s="182">
        <v>19.025004639868566</v>
      </c>
      <c r="S13" s="46" t="s">
        <v>67</v>
      </c>
      <c r="T13" s="186"/>
    </row>
    <row r="14" spans="1:29" x14ac:dyDescent="0.25">
      <c r="A14" s="218" t="s">
        <v>213</v>
      </c>
      <c r="B14" s="134"/>
      <c r="C14" s="197" t="s">
        <v>61</v>
      </c>
      <c r="D14" s="83">
        <v>4.1721554817487743</v>
      </c>
      <c r="E14" s="92">
        <v>10.823831926330021</v>
      </c>
      <c r="F14" s="83">
        <v>48.084190510308709</v>
      </c>
      <c r="G14" s="83">
        <v>-35.258225785098276</v>
      </c>
      <c r="H14" s="83">
        <v>14.023187019562625</v>
      </c>
      <c r="I14" s="83">
        <v>-1.8778683810694807</v>
      </c>
      <c r="J14" s="83">
        <v>24.869304614844836</v>
      </c>
      <c r="K14" s="83">
        <v>-7.6817431941420526</v>
      </c>
      <c r="L14" s="83">
        <v>-0.52326516107400056</v>
      </c>
      <c r="M14" s="83">
        <v>1.976676589685294</v>
      </c>
      <c r="N14" s="83">
        <v>9.6554980939697579</v>
      </c>
      <c r="O14" s="83">
        <v>31.724971171827772</v>
      </c>
      <c r="P14" s="83">
        <v>65.791471970882441</v>
      </c>
      <c r="Q14" s="83">
        <v>18.955773461299007</v>
      </c>
      <c r="R14" s="83">
        <v>1.9108525156638159</v>
      </c>
      <c r="S14" s="69" t="s">
        <v>112</v>
      </c>
      <c r="T14" s="187" t="s">
        <v>135</v>
      </c>
    </row>
    <row r="15" spans="1:29" x14ac:dyDescent="0.25">
      <c r="A15" s="218"/>
      <c r="B15" s="134">
        <v>1</v>
      </c>
      <c r="C15" s="47" t="s">
        <v>62</v>
      </c>
      <c r="D15" s="184">
        <v>30.56484822232381</v>
      </c>
      <c r="E15" s="183">
        <v>7.6640473264383679</v>
      </c>
      <c r="F15" s="184">
        <v>9.0504379524120129</v>
      </c>
      <c r="G15" s="184">
        <v>9.2115452173182533</v>
      </c>
      <c r="H15" s="184">
        <v>1.5483056652716882</v>
      </c>
      <c r="I15" s="184">
        <v>-11.58471359978769</v>
      </c>
      <c r="J15" s="184">
        <v>4.158138062183073</v>
      </c>
      <c r="K15" s="184">
        <v>-7.8207320674989385</v>
      </c>
      <c r="L15" s="184">
        <v>5.534502467159407</v>
      </c>
      <c r="M15" s="184">
        <v>-7.2565658998693063</v>
      </c>
      <c r="N15" s="184">
        <v>-4.8292692988131947</v>
      </c>
      <c r="O15" s="184">
        <v>18.595364140027819</v>
      </c>
      <c r="P15" s="184">
        <v>18.797702915465599</v>
      </c>
      <c r="Q15" s="184">
        <v>26.497668479911958</v>
      </c>
      <c r="R15" s="184">
        <v>18.77783836329694</v>
      </c>
      <c r="S15" s="48" t="s">
        <v>63</v>
      </c>
      <c r="T15" s="187"/>
    </row>
    <row r="16" spans="1:29" x14ac:dyDescent="0.25">
      <c r="A16" s="218"/>
      <c r="B16" s="134">
        <v>2</v>
      </c>
      <c r="C16" s="47" t="s">
        <v>64</v>
      </c>
      <c r="D16" s="184">
        <v>11.514375140423892</v>
      </c>
      <c r="E16" s="183">
        <v>13.1104729616243</v>
      </c>
      <c r="F16" s="184">
        <v>71.86187292021701</v>
      </c>
      <c r="G16" s="184">
        <v>0.1788647448396736</v>
      </c>
      <c r="H16" s="184">
        <v>18.802782717866894</v>
      </c>
      <c r="I16" s="184">
        <v>10.588587599407974</v>
      </c>
      <c r="J16" s="184">
        <v>61.554509055409447</v>
      </c>
      <c r="K16" s="184">
        <v>-9.0058105470810155</v>
      </c>
      <c r="L16" s="184">
        <v>10.781350778760274</v>
      </c>
      <c r="M16" s="184">
        <v>10.017048768705351</v>
      </c>
      <c r="N16" s="184">
        <v>-7.2002831658331949</v>
      </c>
      <c r="O16" s="184">
        <v>34.253739214525787</v>
      </c>
      <c r="P16" s="184">
        <v>23.517813847530512</v>
      </c>
      <c r="Q16" s="184">
        <v>9.4968605360493861</v>
      </c>
      <c r="R16" s="184">
        <v>10.632650487488247</v>
      </c>
      <c r="S16" s="48" t="s">
        <v>73</v>
      </c>
      <c r="T16" s="187"/>
    </row>
    <row r="17" spans="1:20" x14ac:dyDescent="0.25">
      <c r="A17" s="218"/>
      <c r="B17" s="134">
        <v>3</v>
      </c>
      <c r="C17" s="47" t="s">
        <v>66</v>
      </c>
      <c r="D17" s="184">
        <v>77.414904765240451</v>
      </c>
      <c r="E17" s="183">
        <v>12.951354586679065</v>
      </c>
      <c r="F17" s="184">
        <v>-12.672509965033493</v>
      </c>
      <c r="G17" s="184">
        <v>-30.183829794907158</v>
      </c>
      <c r="H17" s="184">
        <v>9.636401397699407</v>
      </c>
      <c r="I17" s="184">
        <v>-15.306744633744355</v>
      </c>
      <c r="J17" s="184">
        <v>-9.6822085766188337</v>
      </c>
      <c r="K17" s="184">
        <v>13.603708290272035</v>
      </c>
      <c r="L17" s="184">
        <v>8.8716284041500533</v>
      </c>
      <c r="M17" s="184">
        <v>62.192713484582598</v>
      </c>
      <c r="N17" s="184">
        <v>19.936491474467982</v>
      </c>
      <c r="O17" s="184">
        <v>11.098497732742757</v>
      </c>
      <c r="P17" s="184">
        <v>1.0419635577618844</v>
      </c>
      <c r="Q17" s="184">
        <v>22.364943732511584</v>
      </c>
      <c r="R17" s="184">
        <v>34.387400131313271</v>
      </c>
      <c r="S17" s="48" t="s">
        <v>69</v>
      </c>
      <c r="T17" s="187"/>
    </row>
    <row r="18" spans="1:20" x14ac:dyDescent="0.25">
      <c r="A18" s="218"/>
      <c r="B18" s="134">
        <v>4</v>
      </c>
      <c r="C18" s="47" t="s">
        <v>68</v>
      </c>
      <c r="D18" s="184">
        <v>32.035036192381575</v>
      </c>
      <c r="E18" s="183">
        <v>-8.7028110910626992</v>
      </c>
      <c r="F18" s="184">
        <v>38.383971402128807</v>
      </c>
      <c r="G18" s="184">
        <v>76.119413550418287</v>
      </c>
      <c r="H18" s="184">
        <v>3.217767733289338</v>
      </c>
      <c r="I18" s="184">
        <v>-17.043659959944215</v>
      </c>
      <c r="J18" s="184">
        <v>25.314658483306285</v>
      </c>
      <c r="K18" s="184">
        <v>-14.383895796523841</v>
      </c>
      <c r="L18" s="184">
        <v>5.3777569683705044</v>
      </c>
      <c r="M18" s="184">
        <v>19.263710636513991</v>
      </c>
      <c r="N18" s="184">
        <v>-15.449280462574528</v>
      </c>
      <c r="O18" s="184">
        <v>49.671412451790331</v>
      </c>
      <c r="P18" s="184">
        <v>2.1817571705767995</v>
      </c>
      <c r="Q18" s="184">
        <v>2.6850255875382882</v>
      </c>
      <c r="R18" s="184">
        <v>-7.8957738624960069E-2</v>
      </c>
      <c r="S18" s="48" t="s">
        <v>75</v>
      </c>
      <c r="T18" s="187"/>
    </row>
    <row r="19" spans="1:20" x14ac:dyDescent="0.25">
      <c r="A19" s="218"/>
      <c r="B19" s="134">
        <v>5</v>
      </c>
      <c r="C19" s="47" t="s">
        <v>70</v>
      </c>
      <c r="D19" s="184">
        <v>-32.603982183969407</v>
      </c>
      <c r="E19" s="183">
        <v>-8.1956212277671607</v>
      </c>
      <c r="F19" s="184">
        <v>58.492490705242304</v>
      </c>
      <c r="G19" s="184">
        <v>-4.2825930112326871</v>
      </c>
      <c r="H19" s="184">
        <v>19.525515757368243</v>
      </c>
      <c r="I19" s="184">
        <v>1.8728361778904405</v>
      </c>
      <c r="J19" s="184">
        <v>40.13913522009323</v>
      </c>
      <c r="K19" s="184">
        <v>5.4402124508090166</v>
      </c>
      <c r="L19" s="184">
        <v>-12.753453956358552</v>
      </c>
      <c r="M19" s="184">
        <v>-4.8880740382767502</v>
      </c>
      <c r="N19" s="184">
        <v>70.600182911460863</v>
      </c>
      <c r="O19" s="184">
        <v>25.123423207885892</v>
      </c>
      <c r="P19" s="184">
        <v>48.252055377200456</v>
      </c>
      <c r="Q19" s="184">
        <v>15.962839693656662</v>
      </c>
      <c r="R19" s="184">
        <v>-8.2782621185422105</v>
      </c>
      <c r="S19" s="48" t="s">
        <v>65</v>
      </c>
      <c r="T19" s="187"/>
    </row>
    <row r="20" spans="1:20" x14ac:dyDescent="0.25">
      <c r="A20" s="218"/>
      <c r="B20" s="134">
        <v>6</v>
      </c>
      <c r="C20" s="47" t="s">
        <v>170</v>
      </c>
      <c r="D20" s="184">
        <v>15.579755666982953</v>
      </c>
      <c r="E20" s="183">
        <v>47.234093742405655</v>
      </c>
      <c r="F20" s="184">
        <v>56.145417792833832</v>
      </c>
      <c r="G20" s="184">
        <v>-70.240661681267767</v>
      </c>
      <c r="H20" s="184">
        <v>20.34568533951937</v>
      </c>
      <c r="I20" s="184">
        <v>-3.8218541687149581</v>
      </c>
      <c r="J20" s="184">
        <v>9.8308766159949279</v>
      </c>
      <c r="K20" s="184">
        <v>-10.137079069623537</v>
      </c>
      <c r="L20" s="184">
        <v>2.3894226753058829</v>
      </c>
      <c r="M20" s="184">
        <v>-11.449362274993312</v>
      </c>
      <c r="N20" s="184">
        <v>9.8232881317660787</v>
      </c>
      <c r="O20" s="184">
        <v>21.646339512295278</v>
      </c>
      <c r="P20" s="184">
        <v>172.70742641186115</v>
      </c>
      <c r="Q20" s="184">
        <v>36.581707702048895</v>
      </c>
      <c r="R20" s="184">
        <v>3.4289123513797151</v>
      </c>
      <c r="S20" s="48" t="s">
        <v>71</v>
      </c>
      <c r="T20" s="187"/>
    </row>
    <row r="21" spans="1:20" x14ac:dyDescent="0.25">
      <c r="A21" s="218"/>
      <c r="B21" s="134">
        <v>7</v>
      </c>
      <c r="C21" s="47" t="s">
        <v>74</v>
      </c>
      <c r="D21" s="127">
        <v>1132.021694020146</v>
      </c>
      <c r="E21" s="183">
        <v>22.110228322167544</v>
      </c>
      <c r="F21" s="184">
        <v>7.9216344040642799</v>
      </c>
      <c r="G21" s="184">
        <v>-8.6800588140733179</v>
      </c>
      <c r="H21" s="184">
        <v>13.860674751760719</v>
      </c>
      <c r="I21" s="184">
        <v>88.630830431571596</v>
      </c>
      <c r="J21" s="184">
        <v>-58.471198384056578</v>
      </c>
      <c r="K21" s="184">
        <v>-17.470306548680494</v>
      </c>
      <c r="L21" s="184">
        <v>-47.618263091885908</v>
      </c>
      <c r="M21" s="184">
        <v>159.03976685305651</v>
      </c>
      <c r="N21" s="184">
        <v>-42.935550931132873</v>
      </c>
      <c r="O21" s="184">
        <v>63.820905609399446</v>
      </c>
      <c r="P21" s="184">
        <v>-10.177665808602391</v>
      </c>
      <c r="Q21" s="184">
        <v>88.299722110930432</v>
      </c>
      <c r="R21" s="184">
        <v>-32.607607940195059</v>
      </c>
      <c r="S21" s="48" t="s">
        <v>67</v>
      </c>
      <c r="T21" s="187"/>
    </row>
    <row r="22" spans="1:20" x14ac:dyDescent="0.25">
      <c r="A22" s="219" t="s">
        <v>214</v>
      </c>
      <c r="B22" s="132"/>
      <c r="C22" s="198" t="s">
        <v>61</v>
      </c>
      <c r="D22" s="112">
        <v>13.364556787567562</v>
      </c>
      <c r="E22" s="111">
        <v>19.321430435842078</v>
      </c>
      <c r="F22" s="112">
        <v>8.9159772017037486</v>
      </c>
      <c r="G22" s="112">
        <v>-4.1217795183556794</v>
      </c>
      <c r="H22" s="112">
        <v>28.8642628509639</v>
      </c>
      <c r="I22" s="112">
        <v>-4.0495130428290649</v>
      </c>
      <c r="J22" s="112">
        <v>3.5520180744724317</v>
      </c>
      <c r="K22" s="112">
        <v>-8.5410425040629185</v>
      </c>
      <c r="L22" s="112">
        <v>1.680310593274605</v>
      </c>
      <c r="M22" s="112">
        <v>-9.8952367161772283</v>
      </c>
      <c r="N22" s="112">
        <v>-0.11387069642660676</v>
      </c>
      <c r="O22" s="112">
        <v>3.8097665648197818</v>
      </c>
      <c r="P22" s="112">
        <v>-5.1489962802762097</v>
      </c>
      <c r="Q22" s="112">
        <v>19.502024371053071</v>
      </c>
      <c r="R22" s="112">
        <v>8.1086060705736873</v>
      </c>
      <c r="S22" s="68" t="s">
        <v>112</v>
      </c>
      <c r="T22" s="186" t="s">
        <v>134</v>
      </c>
    </row>
    <row r="23" spans="1:20" x14ac:dyDescent="0.25">
      <c r="A23" s="219"/>
      <c r="B23" s="132">
        <v>1</v>
      </c>
      <c r="C23" s="45" t="s">
        <v>62</v>
      </c>
      <c r="D23" s="182">
        <v>18.561077726362353</v>
      </c>
      <c r="E23" s="181">
        <v>5.0934570780532846</v>
      </c>
      <c r="F23" s="182">
        <v>17.317569338094145</v>
      </c>
      <c r="G23" s="182">
        <v>72.945966744605542</v>
      </c>
      <c r="H23" s="182">
        <v>405.9081898017227</v>
      </c>
      <c r="I23" s="182">
        <v>-5.2745780845242871</v>
      </c>
      <c r="J23" s="182">
        <v>63.104437279589618</v>
      </c>
      <c r="K23" s="182">
        <v>17.01078439923312</v>
      </c>
      <c r="L23" s="182">
        <v>12.907258150039855</v>
      </c>
      <c r="M23" s="182">
        <v>37.671145476118411</v>
      </c>
      <c r="N23" s="182">
        <v>24.16872654644942</v>
      </c>
      <c r="O23" s="182">
        <v>27.537665358424224</v>
      </c>
      <c r="P23" s="182">
        <v>2.3274232346723482</v>
      </c>
      <c r="Q23" s="182">
        <v>9.2661833943148757</v>
      </c>
      <c r="R23" s="182">
        <v>19.858890077992662</v>
      </c>
      <c r="S23" s="46" t="s">
        <v>63</v>
      </c>
      <c r="T23" s="186"/>
    </row>
    <row r="24" spans="1:20" x14ac:dyDescent="0.25">
      <c r="A24" s="219"/>
      <c r="B24" s="132">
        <v>2</v>
      </c>
      <c r="C24" s="45" t="s">
        <v>64</v>
      </c>
      <c r="D24" s="182">
        <v>4.5231725504786979</v>
      </c>
      <c r="E24" s="181">
        <v>16.341854028503779</v>
      </c>
      <c r="F24" s="182">
        <v>4.0725457375049494</v>
      </c>
      <c r="G24" s="182">
        <v>-21.880331420735263</v>
      </c>
      <c r="H24" s="182">
        <v>-13.463185657288513</v>
      </c>
      <c r="I24" s="182">
        <v>-14.06754573764111</v>
      </c>
      <c r="J24" s="182">
        <v>-16.021568768917536</v>
      </c>
      <c r="K24" s="182">
        <v>-18.032895020697172</v>
      </c>
      <c r="L24" s="182">
        <v>5.0215871839493653</v>
      </c>
      <c r="M24" s="182">
        <v>-6.3562975425638424</v>
      </c>
      <c r="N24" s="182">
        <v>7.468936066041179</v>
      </c>
      <c r="O24" s="182">
        <v>21.825858657287984</v>
      </c>
      <c r="P24" s="182">
        <v>3.0301948485681338</v>
      </c>
      <c r="Q24" s="182">
        <v>44.426447828353545</v>
      </c>
      <c r="R24" s="182">
        <v>20.032002246807494</v>
      </c>
      <c r="S24" s="46" t="s">
        <v>73</v>
      </c>
      <c r="T24" s="186"/>
    </row>
    <row r="25" spans="1:20" x14ac:dyDescent="0.25">
      <c r="A25" s="219"/>
      <c r="B25" s="132">
        <v>3</v>
      </c>
      <c r="C25" s="45" t="s">
        <v>66</v>
      </c>
      <c r="D25" s="182">
        <v>44.908309934291466</v>
      </c>
      <c r="E25" s="181">
        <v>-32.782232557430362</v>
      </c>
      <c r="F25" s="182">
        <v>2.9210763567936797</v>
      </c>
      <c r="G25" s="182">
        <v>-25.380417476846361</v>
      </c>
      <c r="H25" s="182">
        <v>21.171859643697761</v>
      </c>
      <c r="I25" s="182">
        <v>-22.291921951071188</v>
      </c>
      <c r="J25" s="182">
        <v>0.84866077014041497</v>
      </c>
      <c r="K25" s="182">
        <v>10.854183975093175</v>
      </c>
      <c r="L25" s="182">
        <v>36.392554018460913</v>
      </c>
      <c r="M25" s="182">
        <v>-11.774398310546667</v>
      </c>
      <c r="N25" s="182">
        <v>-3.8453925710390462</v>
      </c>
      <c r="O25" s="182">
        <v>-49.362872127759829</v>
      </c>
      <c r="P25" s="182">
        <v>7.7529805950720805</v>
      </c>
      <c r="Q25" s="182">
        <v>21.96275445320212</v>
      </c>
      <c r="R25" s="182">
        <v>-5.9031787138733671</v>
      </c>
      <c r="S25" s="46" t="s">
        <v>69</v>
      </c>
      <c r="T25" s="186"/>
    </row>
    <row r="26" spans="1:20" x14ac:dyDescent="0.25">
      <c r="A26" s="219"/>
      <c r="B26" s="132">
        <v>4</v>
      </c>
      <c r="C26" s="45" t="s">
        <v>68</v>
      </c>
      <c r="D26" s="182">
        <v>20.706489580725233</v>
      </c>
      <c r="E26" s="181">
        <v>39.3678764651469</v>
      </c>
      <c r="F26" s="182">
        <v>43.1966223904599</v>
      </c>
      <c r="G26" s="182">
        <v>30.997231078122823</v>
      </c>
      <c r="H26" s="182">
        <v>85.944589585235079</v>
      </c>
      <c r="I26" s="182">
        <v>51.68999013614679</v>
      </c>
      <c r="J26" s="182">
        <v>84.297828966254727</v>
      </c>
      <c r="K26" s="182">
        <v>31.013340471716806</v>
      </c>
      <c r="L26" s="182">
        <v>26.137617670416226</v>
      </c>
      <c r="M26" s="182">
        <v>3.200250442115149</v>
      </c>
      <c r="N26" s="182">
        <v>-28.015001837843062</v>
      </c>
      <c r="O26" s="182">
        <v>-10.770783838694111</v>
      </c>
      <c r="P26" s="182">
        <v>-16.919421343099859</v>
      </c>
      <c r="Q26" s="182">
        <v>13.156377830235428</v>
      </c>
      <c r="R26" s="182">
        <v>0.71624441928023175</v>
      </c>
      <c r="S26" s="46" t="s">
        <v>75</v>
      </c>
      <c r="T26" s="186"/>
    </row>
    <row r="27" spans="1:20" x14ac:dyDescent="0.25">
      <c r="A27" s="219"/>
      <c r="B27" s="132">
        <v>5</v>
      </c>
      <c r="C27" s="45" t="s">
        <v>70</v>
      </c>
      <c r="D27" s="182">
        <v>30.411940065300534</v>
      </c>
      <c r="E27" s="181">
        <v>17.627968591685018</v>
      </c>
      <c r="F27" s="182">
        <v>-7.076344056776124</v>
      </c>
      <c r="G27" s="182">
        <v>-29.121558747796634</v>
      </c>
      <c r="H27" s="182">
        <v>-21.874504311853602</v>
      </c>
      <c r="I27" s="182">
        <v>-7.6439847320365599</v>
      </c>
      <c r="J27" s="182">
        <v>-15.532206915772505</v>
      </c>
      <c r="K27" s="182">
        <v>-18.587262607761343</v>
      </c>
      <c r="L27" s="182">
        <v>-29.357953304716457</v>
      </c>
      <c r="M27" s="182">
        <v>-40.90206502353162</v>
      </c>
      <c r="N27" s="182">
        <v>-2.2165662611408452</v>
      </c>
      <c r="O27" s="182">
        <v>-13.572272792769919</v>
      </c>
      <c r="P27" s="182">
        <v>-14.177629865730049</v>
      </c>
      <c r="Q27" s="182">
        <v>-9.5389506616058455</v>
      </c>
      <c r="R27" s="182">
        <v>-10.723662652736312</v>
      </c>
      <c r="S27" s="46" t="s">
        <v>65</v>
      </c>
      <c r="T27" s="186"/>
    </row>
    <row r="28" spans="1:20" x14ac:dyDescent="0.25">
      <c r="A28" s="219"/>
      <c r="B28" s="132">
        <v>6</v>
      </c>
      <c r="C28" s="45" t="s">
        <v>72</v>
      </c>
      <c r="D28" s="182">
        <v>-31.318434022724475</v>
      </c>
      <c r="E28" s="181">
        <v>12.38163162866228</v>
      </c>
      <c r="F28" s="182">
        <v>25.389303665837172</v>
      </c>
      <c r="G28" s="182">
        <v>14.846689229237855</v>
      </c>
      <c r="H28" s="182">
        <v>-15.943549926426243</v>
      </c>
      <c r="I28" s="182">
        <v>-36.792262811075055</v>
      </c>
      <c r="J28" s="182">
        <v>-7.062858760910065</v>
      </c>
      <c r="K28" s="182">
        <v>1.1582569416274633</v>
      </c>
      <c r="L28" s="182">
        <v>37.946525140085164</v>
      </c>
      <c r="M28" s="182">
        <v>22.780986473891158</v>
      </c>
      <c r="N28" s="182">
        <v>88.543064041958786</v>
      </c>
      <c r="O28" s="182">
        <v>19.147972904704112</v>
      </c>
      <c r="P28" s="182">
        <v>7.6950771865093861</v>
      </c>
      <c r="Q28" s="182">
        <v>41.632620283755294</v>
      </c>
      <c r="R28" s="182">
        <v>7.7399404159379639</v>
      </c>
      <c r="S28" s="46" t="s">
        <v>71</v>
      </c>
      <c r="T28" s="186"/>
    </row>
    <row r="29" spans="1:20" x14ac:dyDescent="0.25">
      <c r="A29" s="219"/>
      <c r="B29" s="132">
        <v>7</v>
      </c>
      <c r="C29" s="45" t="s">
        <v>74</v>
      </c>
      <c r="D29" s="182">
        <v>1487.7981041354587</v>
      </c>
      <c r="E29" s="181">
        <v>19.656639927631954</v>
      </c>
      <c r="F29" s="182">
        <v>-15.303736133631018</v>
      </c>
      <c r="G29" s="182">
        <v>12.895245240608782</v>
      </c>
      <c r="H29" s="182">
        <v>138.3461238655652</v>
      </c>
      <c r="I29" s="182">
        <v>48.684144656661395</v>
      </c>
      <c r="J29" s="182">
        <v>13.984231518335077</v>
      </c>
      <c r="K29" s="182">
        <v>-38.61020214892136</v>
      </c>
      <c r="L29" s="182">
        <v>-9.4714507115396955</v>
      </c>
      <c r="M29" s="182">
        <v>-16.813068016435722</v>
      </c>
      <c r="N29" s="182">
        <v>36.277411532593739</v>
      </c>
      <c r="O29" s="182">
        <v>-13.738146178401022</v>
      </c>
      <c r="P29" s="182">
        <v>17.920247590194379</v>
      </c>
      <c r="Q29" s="182">
        <v>-4.5680453463245474</v>
      </c>
      <c r="R29" s="182">
        <v>23.504925459771268</v>
      </c>
      <c r="S29" s="46" t="s">
        <v>67</v>
      </c>
      <c r="T29" s="186"/>
    </row>
    <row r="30" spans="1:20" x14ac:dyDescent="0.25">
      <c r="A30" s="218" t="s">
        <v>215</v>
      </c>
      <c r="B30" s="134"/>
      <c r="C30" s="197" t="s">
        <v>61</v>
      </c>
      <c r="D30" s="83">
        <v>15.644595174914496</v>
      </c>
      <c r="E30" s="92">
        <v>8.2431208949590058</v>
      </c>
      <c r="F30" s="83">
        <v>-11.286654967328129</v>
      </c>
      <c r="G30" s="83">
        <v>-10.552940898747641</v>
      </c>
      <c r="H30" s="83">
        <v>13.931441168786485</v>
      </c>
      <c r="I30" s="83">
        <v>-4.8008039767591413</v>
      </c>
      <c r="J30" s="83">
        <v>7.9614944641391157</v>
      </c>
      <c r="K30" s="83">
        <v>5.8531591394985014</v>
      </c>
      <c r="L30" s="83">
        <v>11.206347336578155</v>
      </c>
      <c r="M30" s="83">
        <v>8.2739004211457363</v>
      </c>
      <c r="N30" s="83">
        <v>19.618717532045778</v>
      </c>
      <c r="O30" s="83">
        <v>18.627659913880436</v>
      </c>
      <c r="P30" s="83">
        <v>15.417010661162674</v>
      </c>
      <c r="Q30" s="83">
        <v>29.774210803836109</v>
      </c>
      <c r="R30" s="83">
        <v>38.52571975304118</v>
      </c>
      <c r="S30" s="69" t="s">
        <v>112</v>
      </c>
      <c r="T30" s="187" t="s">
        <v>133</v>
      </c>
    </row>
    <row r="31" spans="1:20" ht="15" customHeight="1" x14ac:dyDescent="0.25">
      <c r="A31" s="218"/>
      <c r="B31" s="134">
        <v>1</v>
      </c>
      <c r="C31" s="47" t="s">
        <v>62</v>
      </c>
      <c r="D31" s="184">
        <v>20.649960821137505</v>
      </c>
      <c r="E31" s="183">
        <v>4.0797091694812817</v>
      </c>
      <c r="F31" s="184">
        <v>4.4671209157165706</v>
      </c>
      <c r="G31" s="184">
        <v>29.567991568194085</v>
      </c>
      <c r="H31" s="184">
        <v>173.48318396000354</v>
      </c>
      <c r="I31" s="184">
        <v>-9.0924259723317657</v>
      </c>
      <c r="J31" s="184">
        <v>25.736128563362932</v>
      </c>
      <c r="K31" s="184">
        <v>8.0024593448707328</v>
      </c>
      <c r="L31" s="184">
        <v>24.068531044503281</v>
      </c>
      <c r="M31" s="184">
        <v>13.786897914578969</v>
      </c>
      <c r="N31" s="184">
        <v>15.251936452846355</v>
      </c>
      <c r="O31" s="184">
        <v>20.973262635940646</v>
      </c>
      <c r="P31" s="184">
        <v>28.475663291048438</v>
      </c>
      <c r="Q31" s="184">
        <v>4.3265505823801496</v>
      </c>
      <c r="R31" s="184">
        <v>19.964576889530356</v>
      </c>
      <c r="S31" s="48" t="s">
        <v>63</v>
      </c>
      <c r="T31" s="187"/>
    </row>
    <row r="32" spans="1:20" x14ac:dyDescent="0.25">
      <c r="A32" s="218"/>
      <c r="B32" s="134">
        <v>2</v>
      </c>
      <c r="C32" s="47" t="s">
        <v>64</v>
      </c>
      <c r="D32" s="184">
        <v>17.717159676174621</v>
      </c>
      <c r="E32" s="183">
        <v>2.0104964476271152</v>
      </c>
      <c r="F32" s="184">
        <v>-33.822917299890527</v>
      </c>
      <c r="G32" s="184">
        <v>-5.5365671747352545</v>
      </c>
      <c r="H32" s="184">
        <v>-10.416352222207411</v>
      </c>
      <c r="I32" s="184">
        <v>-8.9930904265494291</v>
      </c>
      <c r="J32" s="184">
        <v>0.45344121430742412</v>
      </c>
      <c r="K32" s="184">
        <v>12.309392732677848</v>
      </c>
      <c r="L32" s="184">
        <v>20.587632019509716</v>
      </c>
      <c r="M32" s="184">
        <v>23.15738297013274</v>
      </c>
      <c r="N32" s="184">
        <v>34.814270347442104</v>
      </c>
      <c r="O32" s="184">
        <v>31.44273439567392</v>
      </c>
      <c r="P32" s="184">
        <v>6.2637071817169971</v>
      </c>
      <c r="Q32" s="184">
        <v>49.142244167895093</v>
      </c>
      <c r="R32" s="184">
        <v>84.731611845772164</v>
      </c>
      <c r="S32" s="48" t="s">
        <v>73</v>
      </c>
      <c r="T32" s="187"/>
    </row>
    <row r="33" spans="1:31" x14ac:dyDescent="0.25">
      <c r="A33" s="218"/>
      <c r="B33" s="134">
        <v>3</v>
      </c>
      <c r="C33" s="47" t="s">
        <v>66</v>
      </c>
      <c r="D33" s="184">
        <v>15.762325629995347</v>
      </c>
      <c r="E33" s="183">
        <v>-18.067498308154789</v>
      </c>
      <c r="F33" s="184">
        <v>-9.5421382104078489</v>
      </c>
      <c r="G33" s="184">
        <v>-18.269159800279706</v>
      </c>
      <c r="H33" s="184">
        <v>-3.4992554331443237</v>
      </c>
      <c r="I33" s="184">
        <v>-4.4893466125715857</v>
      </c>
      <c r="J33" s="184">
        <v>-1.6706317148940892</v>
      </c>
      <c r="K33" s="184">
        <v>14.325745585833763</v>
      </c>
      <c r="L33" s="184">
        <v>31.578647371413478</v>
      </c>
      <c r="M33" s="184">
        <v>19.753436625018011</v>
      </c>
      <c r="N33" s="184">
        <v>15.628465057963711</v>
      </c>
      <c r="O33" s="184">
        <v>-8.3625330703503167</v>
      </c>
      <c r="P33" s="184">
        <v>9.3910929597326032</v>
      </c>
      <c r="Q33" s="184">
        <v>0.62945072696181581</v>
      </c>
      <c r="R33" s="184">
        <v>2.1559289387782616</v>
      </c>
      <c r="S33" s="48" t="s">
        <v>69</v>
      </c>
      <c r="T33" s="187"/>
    </row>
    <row r="34" spans="1:31" x14ac:dyDescent="0.25">
      <c r="A34" s="218"/>
      <c r="B34" s="134">
        <v>4</v>
      </c>
      <c r="C34" s="47" t="s">
        <v>68</v>
      </c>
      <c r="D34" s="184">
        <v>22.995108201759173</v>
      </c>
      <c r="E34" s="183">
        <v>20.849017140738503</v>
      </c>
      <c r="F34" s="184">
        <v>41.961279306527729</v>
      </c>
      <c r="G34" s="184">
        <v>40.467072909330568</v>
      </c>
      <c r="H34" s="184">
        <v>50.6357394403787</v>
      </c>
      <c r="I34" s="184">
        <v>24.080349796946212</v>
      </c>
      <c r="J34" s="184">
        <v>59.875387193917142</v>
      </c>
      <c r="K34" s="184">
        <v>14.526299767531317</v>
      </c>
      <c r="L34" s="184">
        <v>18.53448446423781</v>
      </c>
      <c r="M34" s="184">
        <v>5.4035174964240822</v>
      </c>
      <c r="N34" s="184">
        <v>-18.317013691623725</v>
      </c>
      <c r="O34" s="184">
        <v>5.6472571111935013</v>
      </c>
      <c r="P34" s="184">
        <v>-4.3689558958135386</v>
      </c>
      <c r="Q34" s="184">
        <v>15.105053521671671</v>
      </c>
      <c r="R34" s="184">
        <v>2.9789417619398724</v>
      </c>
      <c r="S34" s="48" t="s">
        <v>75</v>
      </c>
      <c r="T34" s="187"/>
    </row>
    <row r="35" spans="1:31" x14ac:dyDescent="0.25">
      <c r="A35" s="218"/>
      <c r="B35" s="134">
        <v>5</v>
      </c>
      <c r="C35" s="47" t="s">
        <v>70</v>
      </c>
      <c r="D35" s="184">
        <v>4.043320982863988</v>
      </c>
      <c r="E35" s="183">
        <v>10.635423951528564</v>
      </c>
      <c r="F35" s="184">
        <v>6.7430429995963896</v>
      </c>
      <c r="G35" s="184">
        <v>-22.234865246709685</v>
      </c>
      <c r="H35" s="184">
        <v>-14.548479144247029</v>
      </c>
      <c r="I35" s="184">
        <v>-4.9338938866876951</v>
      </c>
      <c r="J35" s="184">
        <v>-2.252503217633024</v>
      </c>
      <c r="K35" s="184">
        <v>-13.413215048419813</v>
      </c>
      <c r="L35" s="184">
        <v>-24.998215503174475</v>
      </c>
      <c r="M35" s="184">
        <v>-31.229730995057825</v>
      </c>
      <c r="N35" s="184">
        <v>24.563433314906227</v>
      </c>
      <c r="O35" s="184">
        <v>-3.4212645823905521</v>
      </c>
      <c r="P35" s="184">
        <v>0.70210496186959115</v>
      </c>
      <c r="Q35" s="184">
        <v>-1.5408921014951333</v>
      </c>
      <c r="R35" s="184">
        <v>-8.3986605024426826</v>
      </c>
      <c r="S35" s="48" t="s">
        <v>65</v>
      </c>
      <c r="T35" s="187"/>
    </row>
    <row r="36" spans="1:31" x14ac:dyDescent="0.25">
      <c r="A36" s="218"/>
      <c r="B36" s="134">
        <v>6</v>
      </c>
      <c r="C36" s="47" t="s">
        <v>170</v>
      </c>
      <c r="D36" s="184">
        <v>-3.3833949121704321</v>
      </c>
      <c r="E36" s="183">
        <v>27.885265693450329</v>
      </c>
      <c r="F36" s="184">
        <v>41.043944123819912</v>
      </c>
      <c r="G36" s="184">
        <v>-55.90332229043311</v>
      </c>
      <c r="H36" s="184">
        <v>13.669163625817948</v>
      </c>
      <c r="I36" s="184">
        <v>-17.298871381091061</v>
      </c>
      <c r="J36" s="184">
        <v>9.5787610771196885</v>
      </c>
      <c r="K36" s="184">
        <v>0.99501797807160086</v>
      </c>
      <c r="L36" s="184">
        <v>16.391819675455984</v>
      </c>
      <c r="M36" s="184">
        <v>3.8006196234270098</v>
      </c>
      <c r="N36" s="184">
        <v>31.98511802442539</v>
      </c>
      <c r="O36" s="184">
        <v>17.201870338031753</v>
      </c>
      <c r="P36" s="184">
        <v>110.64260137358106</v>
      </c>
      <c r="Q36" s="184">
        <v>35.362181058355453</v>
      </c>
      <c r="R36" s="184">
        <v>7.6682399310226339</v>
      </c>
      <c r="S36" s="48" t="s">
        <v>71</v>
      </c>
      <c r="T36" s="187"/>
    </row>
    <row r="37" spans="1:31" x14ac:dyDescent="0.25">
      <c r="A37" s="218"/>
      <c r="B37" s="134">
        <v>7</v>
      </c>
      <c r="C37" s="47" t="s">
        <v>74</v>
      </c>
      <c r="D37" s="127">
        <v>1347.5169527161138</v>
      </c>
      <c r="E37" s="183">
        <v>19.889081948312974</v>
      </c>
      <c r="F37" s="184">
        <v>-11.106183390837986</v>
      </c>
      <c r="G37" s="184">
        <v>11.251706088665877</v>
      </c>
      <c r="H37" s="184">
        <v>94.083936922929084</v>
      </c>
      <c r="I37" s="184">
        <v>59.300664308862174</v>
      </c>
      <c r="J37" s="184">
        <v>-13.472427328229006</v>
      </c>
      <c r="K37" s="184">
        <v>-31.962701762870271</v>
      </c>
      <c r="L37" s="184">
        <v>-20.702236593114421</v>
      </c>
      <c r="M37" s="184">
        <v>11.974829789347559</v>
      </c>
      <c r="N37" s="184">
        <v>8.5848472786665262</v>
      </c>
      <c r="O37" s="184">
        <v>9.3080828705301411</v>
      </c>
      <c r="P37" s="184">
        <v>12.729307786018049</v>
      </c>
      <c r="Q37" s="184">
        <v>23.382959108809835</v>
      </c>
      <c r="R37" s="184">
        <v>7.7623810948666421</v>
      </c>
      <c r="S37" s="48" t="s">
        <v>67</v>
      </c>
      <c r="T37" s="187"/>
    </row>
    <row r="38" spans="1:31" x14ac:dyDescent="0.25">
      <c r="C38" s="35"/>
      <c r="D38" s="35"/>
      <c r="E38" s="35"/>
      <c r="F38" s="35"/>
      <c r="G38" s="35"/>
      <c r="H38" s="35"/>
      <c r="I38" s="35"/>
      <c r="J38" s="35"/>
      <c r="K38" s="35"/>
      <c r="L38" s="35"/>
      <c r="M38" s="35"/>
      <c r="N38" s="35"/>
      <c r="O38" s="35"/>
      <c r="P38" s="35"/>
      <c r="Q38" s="35"/>
      <c r="R38" s="35"/>
    </row>
    <row r="39" spans="1:31" s="14" customFormat="1" ht="11.25" x14ac:dyDescent="0.2">
      <c r="A39" s="14" t="s">
        <v>224</v>
      </c>
      <c r="F39" s="77"/>
      <c r="G39" s="77"/>
      <c r="H39" s="77"/>
      <c r="I39" s="165"/>
      <c r="J39" s="77"/>
      <c r="K39" s="77"/>
      <c r="L39" s="77"/>
      <c r="M39" s="77"/>
      <c r="N39" s="77"/>
      <c r="O39" s="77"/>
      <c r="P39" s="77"/>
      <c r="Q39" s="77"/>
      <c r="R39" s="77"/>
      <c r="T39" s="15" t="s">
        <v>219</v>
      </c>
    </row>
    <row r="40" spans="1:31" s="14" customFormat="1" ht="15" customHeight="1" x14ac:dyDescent="0.2">
      <c r="A40" s="14" t="s">
        <v>225</v>
      </c>
      <c r="F40" s="77"/>
      <c r="G40" s="77"/>
      <c r="H40" s="77"/>
      <c r="J40" s="77"/>
      <c r="K40" s="77"/>
      <c r="L40" s="77"/>
      <c r="M40" s="77"/>
      <c r="N40" s="77"/>
      <c r="T40" s="15" t="s">
        <v>220</v>
      </c>
    </row>
    <row r="41" spans="1:31" x14ac:dyDescent="0.25">
      <c r="B41" s="14"/>
    </row>
    <row r="42" spans="1:31" x14ac:dyDescent="0.25">
      <c r="P42" s="136"/>
      <c r="Q42" s="136"/>
      <c r="R42" s="136"/>
    </row>
    <row r="43" spans="1:31" s="14" customFormat="1" x14ac:dyDescent="0.25">
      <c r="A43" s="170" t="s">
        <v>184</v>
      </c>
      <c r="B43" s="170"/>
      <c r="G43" s="136"/>
      <c r="H43" s="136"/>
      <c r="I43" s="136"/>
      <c r="J43" s="136"/>
      <c r="K43" s="136"/>
      <c r="L43" s="136"/>
      <c r="M43" s="136"/>
      <c r="N43" s="136"/>
      <c r="O43" s="136"/>
      <c r="P43" s="136"/>
      <c r="Q43" s="136"/>
      <c r="R43" s="136"/>
      <c r="T43" s="171" t="s">
        <v>186</v>
      </c>
      <c r="U43" s="136"/>
      <c r="V43" s="136"/>
      <c r="W43" s="136"/>
      <c r="X43" s="136"/>
      <c r="Y43" s="136"/>
      <c r="Z43" s="136"/>
      <c r="AA43" s="136"/>
      <c r="AB43" s="136"/>
      <c r="AC43" s="136"/>
      <c r="AD43" s="136"/>
      <c r="AE43" s="136"/>
    </row>
    <row r="44" spans="1:31" s="14" customFormat="1" x14ac:dyDescent="0.25">
      <c r="A44"/>
      <c r="B44"/>
      <c r="G44" s="136"/>
      <c r="H44" s="136"/>
      <c r="I44" s="136"/>
      <c r="J44" s="136"/>
      <c r="K44" s="136"/>
      <c r="L44" s="136"/>
      <c r="M44" s="136"/>
      <c r="N44" s="136"/>
      <c r="O44" s="136"/>
      <c r="P44"/>
      <c r="Q44"/>
      <c r="R44"/>
      <c r="T44"/>
      <c r="U44" s="136"/>
      <c r="V44" s="136"/>
      <c r="W44" s="136"/>
      <c r="X44" s="136"/>
      <c r="Y44" s="136"/>
      <c r="Z44" s="136"/>
      <c r="AA44" s="136"/>
      <c r="AB44" s="136"/>
      <c r="AC44" s="136"/>
      <c r="AD44" s="136"/>
      <c r="AE44" s="136"/>
    </row>
    <row r="45" spans="1:31" s="14" customFormat="1" x14ac:dyDescent="0.25">
      <c r="A45" s="170" t="s">
        <v>185</v>
      </c>
      <c r="G45" s="136"/>
      <c r="H45" s="136"/>
      <c r="I45" s="136"/>
      <c r="J45" s="136"/>
      <c r="K45" s="136"/>
      <c r="L45" s="136"/>
      <c r="M45" s="136"/>
      <c r="N45" s="136"/>
      <c r="O45" s="136"/>
      <c r="P45"/>
      <c r="Q45"/>
      <c r="R45"/>
      <c r="T45" s="170" t="s">
        <v>187</v>
      </c>
      <c r="U45" s="136"/>
      <c r="V45" s="136"/>
      <c r="W45" s="136"/>
      <c r="X45" s="136"/>
      <c r="Y45" s="136"/>
      <c r="Z45" s="136"/>
      <c r="AA45" s="136"/>
      <c r="AB45" s="136"/>
      <c r="AC45" s="136"/>
      <c r="AD45" s="136"/>
      <c r="AE45" s="136"/>
    </row>
    <row r="46" spans="1:31" x14ac:dyDescent="0.25">
      <c r="B46" s="14"/>
    </row>
    <row r="47" spans="1:31" x14ac:dyDescent="0.25">
      <c r="B47" s="14"/>
    </row>
  </sheetData>
  <mergeCells count="15">
    <mergeCell ref="A2:J2"/>
    <mergeCell ref="E3:E5"/>
    <mergeCell ref="F3:Q4"/>
    <mergeCell ref="R3:R4"/>
    <mergeCell ref="A4:A5"/>
    <mergeCell ref="P2:T2"/>
    <mergeCell ref="T4:T5"/>
    <mergeCell ref="S3:S5"/>
    <mergeCell ref="D3:D5"/>
    <mergeCell ref="A6:A13"/>
    <mergeCell ref="A14:A21"/>
    <mergeCell ref="A22:A29"/>
    <mergeCell ref="A30:A37"/>
    <mergeCell ref="C3:C5"/>
    <mergeCell ref="B3:B5"/>
  </mergeCells>
  <hyperlinks>
    <hyperlink ref="A43" location="'Index الفهرس'!A1" display="Return to Main Page" xr:uid="{DE99CE4F-3438-4C66-AE23-D1BAF69AEEE9}"/>
    <hyperlink ref="A45" location="'Enquiries الاستفسارات '!A1" display="Contact us for media support and coordination." xr:uid="{8A50F78E-0986-4930-9A38-925C4115A344}"/>
    <hyperlink ref="T43" location="'Index الفهرس'!A1" display="العودة إلى الصفحة الرئيسية " xr:uid="{978CED21-3A14-4A56-9CBA-7BC1BE301CF7}"/>
    <hyperlink ref="T45" location="'Enquiries الاستفسارات '!A1" display="للنشر الإعلامي يُرجى التواصل معنا للدعم والتنسيق." xr:uid="{FF7D3E1D-AB96-4F0A-925F-A0AE3A04B15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schemas.microsoft.com/office/infopath/2007/PartnerControls"/>
    <ds:schemaRef ds:uri="http://schemas.microsoft.com/office/2006/metadata/propertie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92d5591e-ff9a-4b6b-9d23-0ec4046c89a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 الفهرس</vt:lpstr>
      <vt:lpstr>Table 1 الجدول</vt:lpstr>
      <vt:lpstr>Table 2 الجدول</vt:lpstr>
      <vt:lpstr>Table 3 الجدول</vt:lpstr>
      <vt:lpstr>Table 4 الجدول</vt:lpstr>
      <vt:lpstr>Table 5 الجدول</vt:lpstr>
      <vt:lpstr>Table 6 الجدول</vt:lpstr>
      <vt:lpstr>Table 7 الجدول</vt:lpstr>
      <vt:lpstr>Table 8 الجدول</vt:lpstr>
      <vt:lpstr>Metadata البيانات الوصفية</vt:lpstr>
      <vt:lpstr>Enquiries الاستفسارات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Mohammed Ibrahim AlBalooshi</cp:lastModifiedBy>
  <cp:revision/>
  <cp:lastPrinted>2023-01-06T09:15:56Z</cp:lastPrinted>
  <dcterms:created xsi:type="dcterms:W3CDTF">2022-03-01T00:40:37Z</dcterms:created>
  <dcterms:modified xsi:type="dcterms:W3CDTF">2025-03-28T11:00:58Z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9755440-57ef-4e58-ae50-baaa124fe54d_Enabled">
    <vt:lpwstr>true</vt:lpwstr>
  </property>
  <property fmtid="{D5CDD505-2E9C-101B-9397-08002B2CF9AE}" pid="4" name="MSIP_Label_89755440-57ef-4e58-ae50-baaa124fe54d_SetDate">
    <vt:lpwstr>2024-11-19T10:03:42Z</vt:lpwstr>
  </property>
  <property fmtid="{D5CDD505-2E9C-101B-9397-08002B2CF9AE}" pid="5" name="MSIP_Label_89755440-57ef-4e58-ae50-baaa124fe54d_Method">
    <vt:lpwstr>Privileged</vt:lpwstr>
  </property>
  <property fmtid="{D5CDD505-2E9C-101B-9397-08002B2CF9AE}" pid="6" name="MSIP_Label_89755440-57ef-4e58-ae50-baaa124fe54d_Name">
    <vt:lpwstr>Confidential Classification</vt:lpwstr>
  </property>
  <property fmtid="{D5CDD505-2E9C-101B-9397-08002B2CF9AE}" pid="7" name="MSIP_Label_89755440-57ef-4e58-ae50-baaa124fe54d_SiteId">
    <vt:lpwstr>6926239f-3483-4451-8452-48ee3bee086f</vt:lpwstr>
  </property>
  <property fmtid="{D5CDD505-2E9C-101B-9397-08002B2CF9AE}" pid="8" name="MSIP_Label_89755440-57ef-4e58-ae50-baaa124fe54d_ActionId">
    <vt:lpwstr>41810241-f513-4201-96a4-602aac7eacfe</vt:lpwstr>
  </property>
  <property fmtid="{D5CDD505-2E9C-101B-9397-08002B2CF9AE}" pid="9" name="MSIP_Label_89755440-57ef-4e58-ae50-baaa124fe54d_ContentBits">
    <vt:lpwstr>2</vt:lpwstr>
  </property>
</Properties>
</file>